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-15" windowWidth="14310" windowHeight="12840" firstSheet="1" activeTab="2"/>
  </bookViews>
  <sheets>
    <sheet name="Титул" sheetId="12" r:id="rId1"/>
    <sheet name="График" sheetId="11" r:id="rId2"/>
    <sheet name="План" sheetId="10" r:id="rId3"/>
    <sheet name="Компетенции " sheetId="8" r:id="rId4"/>
    <sheet name="Компетенции (2) " sheetId="9" r:id="rId5"/>
    <sheet name="Свод" sheetId="7" r:id="rId6"/>
    <sheet name="архив" sheetId="5" r:id="rId7"/>
  </sheets>
  <externalReferences>
    <externalReference r:id="rId8"/>
  </externalReferences>
  <definedNames>
    <definedName name="_xlnm._FilterDatabase" localSheetId="2" hidden="1">План!$A$13:$AS$102</definedName>
    <definedName name="_xlnm.Print_Area" localSheetId="0">Титул!$A$1:$Z$25</definedName>
  </definedNames>
  <calcPr calcId="145621"/>
</workbook>
</file>

<file path=xl/calcChain.xml><?xml version="1.0" encoding="utf-8"?>
<calcChain xmlns="http://schemas.openxmlformats.org/spreadsheetml/2006/main">
  <c r="AA17" i="10" l="1"/>
  <c r="U17" i="10"/>
  <c r="O17" i="10"/>
  <c r="N17" i="10"/>
  <c r="M17" i="10"/>
  <c r="L17" i="10"/>
  <c r="K17" i="10"/>
  <c r="U16" i="10"/>
  <c r="O16" i="10"/>
  <c r="N16" i="10"/>
  <c r="M16" i="10"/>
  <c r="L16" i="10"/>
  <c r="K16" i="10"/>
  <c r="H16" i="10"/>
  <c r="J17" i="10" l="1"/>
  <c r="I17" i="10" s="1"/>
  <c r="J16" i="10"/>
  <c r="I16" i="10" s="1"/>
  <c r="AS182" i="10"/>
  <c r="AM182" i="10"/>
  <c r="H182" i="10" s="1"/>
  <c r="AG182" i="10"/>
  <c r="AA182" i="10"/>
  <c r="U182" i="10"/>
  <c r="O182" i="10"/>
  <c r="N182" i="10"/>
  <c r="M182" i="10"/>
  <c r="L182" i="10"/>
  <c r="K182" i="10"/>
  <c r="J182" i="10" s="1"/>
  <c r="I182" i="10" s="1"/>
  <c r="R12" i="7" l="1"/>
  <c r="R13" i="7"/>
  <c r="R10" i="7"/>
  <c r="R9" i="7" s="1"/>
  <c r="P10" i="7"/>
  <c r="N10" i="7"/>
  <c r="L10" i="7"/>
  <c r="L9" i="7" s="1"/>
  <c r="J10" i="7"/>
  <c r="J9" i="7" s="1"/>
  <c r="P9" i="7"/>
  <c r="N9" i="7"/>
  <c r="L7" i="7"/>
  <c r="P83" i="10" l="1"/>
  <c r="Q83" i="10"/>
  <c r="R83" i="10"/>
  <c r="S83" i="10"/>
  <c r="T83" i="10"/>
  <c r="V83" i="10"/>
  <c r="W83" i="10"/>
  <c r="X83" i="10"/>
  <c r="Y83" i="10"/>
  <c r="Z83" i="10"/>
  <c r="AB83" i="10"/>
  <c r="AC83" i="10"/>
  <c r="AD83" i="10"/>
  <c r="AE83" i="10"/>
  <c r="AF83" i="10"/>
  <c r="AH83" i="10"/>
  <c r="AI83" i="10"/>
  <c r="AJ83" i="10"/>
  <c r="AK83" i="10"/>
  <c r="AL83" i="10"/>
  <c r="AN83" i="10"/>
  <c r="AO83" i="10"/>
  <c r="AP83" i="10"/>
  <c r="AQ83" i="10"/>
  <c r="AR83" i="10"/>
  <c r="AS102" i="10"/>
  <c r="AM102" i="10"/>
  <c r="AG102" i="10"/>
  <c r="AA102" i="10"/>
  <c r="U102" i="10"/>
  <c r="O102" i="10"/>
  <c r="N102" i="10"/>
  <c r="M102" i="10"/>
  <c r="L102" i="10"/>
  <c r="K102" i="10"/>
  <c r="AS66" i="10"/>
  <c r="AM66" i="10"/>
  <c r="AG66" i="10"/>
  <c r="AA66" i="10"/>
  <c r="U66" i="10"/>
  <c r="O66" i="10"/>
  <c r="N66" i="10"/>
  <c r="M66" i="10"/>
  <c r="L66" i="10"/>
  <c r="K66" i="10"/>
  <c r="AS65" i="10"/>
  <c r="AM65" i="10"/>
  <c r="AG65" i="10"/>
  <c r="AA65" i="10"/>
  <c r="U65" i="10"/>
  <c r="O65" i="10"/>
  <c r="N65" i="10"/>
  <c r="M65" i="10"/>
  <c r="L65" i="10"/>
  <c r="K65" i="10"/>
  <c r="H102" i="10" l="1"/>
  <c r="J66" i="10"/>
  <c r="I66" i="10" s="1"/>
  <c r="J102" i="10"/>
  <c r="I102" i="10" s="1"/>
  <c r="H66" i="10"/>
  <c r="J65" i="10"/>
  <c r="I65" i="10" s="1"/>
  <c r="H65" i="10"/>
  <c r="AS101" i="10"/>
  <c r="AM101" i="10"/>
  <c r="AG101" i="10"/>
  <c r="AA101" i="10"/>
  <c r="U101" i="10"/>
  <c r="O101" i="10"/>
  <c r="N101" i="10"/>
  <c r="M101" i="10"/>
  <c r="L101" i="10"/>
  <c r="K101" i="10"/>
  <c r="AS100" i="10"/>
  <c r="AM100" i="10"/>
  <c r="AG100" i="10"/>
  <c r="AA100" i="10"/>
  <c r="U100" i="10"/>
  <c r="O100" i="10"/>
  <c r="N100" i="10"/>
  <c r="M100" i="10"/>
  <c r="L100" i="10"/>
  <c r="K100" i="10"/>
  <c r="H101" i="10" l="1"/>
  <c r="J101" i="10"/>
  <c r="I101" i="10" s="1"/>
  <c r="H100" i="10"/>
  <c r="J100" i="10"/>
  <c r="I100" i="10" s="1"/>
  <c r="AS181" i="10" l="1"/>
  <c r="AM181" i="10"/>
  <c r="AG181" i="10"/>
  <c r="AA181" i="10"/>
  <c r="U181" i="10"/>
  <c r="O181" i="10"/>
  <c r="N181" i="10"/>
  <c r="M181" i="10"/>
  <c r="L181" i="10"/>
  <c r="K181" i="10"/>
  <c r="AS180" i="10"/>
  <c r="AM180" i="10"/>
  <c r="AM179" i="10" s="1"/>
  <c r="AG180" i="10"/>
  <c r="AA180" i="10"/>
  <c r="U180" i="10"/>
  <c r="O180" i="10"/>
  <c r="N180" i="10"/>
  <c r="M180" i="10"/>
  <c r="L180" i="10"/>
  <c r="L179" i="10" s="1"/>
  <c r="K180" i="10"/>
  <c r="AR179" i="10"/>
  <c r="AQ179" i="10"/>
  <c r="AP179" i="10"/>
  <c r="AO179" i="10"/>
  <c r="AN179" i="10"/>
  <c r="AL179" i="10"/>
  <c r="AK179" i="10"/>
  <c r="AJ179" i="10"/>
  <c r="AI179" i="10"/>
  <c r="AH179" i="10"/>
  <c r="AF179" i="10"/>
  <c r="AE179" i="10"/>
  <c r="AD179" i="10"/>
  <c r="AC179" i="10"/>
  <c r="AB179" i="10"/>
  <c r="Z179" i="10"/>
  <c r="Y179" i="10"/>
  <c r="X179" i="10"/>
  <c r="W179" i="10"/>
  <c r="V179" i="10"/>
  <c r="T179" i="10"/>
  <c r="S179" i="10"/>
  <c r="R179" i="10"/>
  <c r="Q179" i="10"/>
  <c r="P179" i="10"/>
  <c r="O179" i="10"/>
  <c r="K179" i="10"/>
  <c r="AO174" i="10"/>
  <c r="AN174" i="10" s="1"/>
  <c r="O174" i="10"/>
  <c r="J174" i="10"/>
  <c r="AO173" i="10"/>
  <c r="AS173" i="10" s="1"/>
  <c r="O173" i="10"/>
  <c r="J173" i="10"/>
  <c r="AR171" i="10"/>
  <c r="AQ171" i="10"/>
  <c r="AP171" i="10"/>
  <c r="N171" i="10"/>
  <c r="M171" i="10"/>
  <c r="L171" i="10"/>
  <c r="K171" i="10"/>
  <c r="AS163" i="10"/>
  <c r="AM163" i="10"/>
  <c r="AG163" i="10"/>
  <c r="AA163" i="10"/>
  <c r="U163" i="10"/>
  <c r="L163" i="10"/>
  <c r="K163" i="10"/>
  <c r="J163" i="10"/>
  <c r="AS162" i="10"/>
  <c r="AN162" i="10"/>
  <c r="L162" i="10" s="1"/>
  <c r="AM162" i="10"/>
  <c r="AG162" i="10"/>
  <c r="AA162" i="10"/>
  <c r="U162" i="10"/>
  <c r="K162" i="10"/>
  <c r="K160" i="10" s="1"/>
  <c r="J162" i="10"/>
  <c r="AS161" i="10"/>
  <c r="AM161" i="10"/>
  <c r="AH161" i="10"/>
  <c r="AH160" i="10" s="1"/>
  <c r="AG161" i="10"/>
  <c r="AB161" i="10"/>
  <c r="AB160" i="10" s="1"/>
  <c r="AA161" i="10"/>
  <c r="U161" i="10"/>
  <c r="H161" i="10" s="1"/>
  <c r="K161" i="10"/>
  <c r="J161" i="10"/>
  <c r="AR160" i="10"/>
  <c r="AP160" i="10"/>
  <c r="AL160" i="10"/>
  <c r="AJ160" i="10"/>
  <c r="AF160" i="10"/>
  <c r="AD160" i="10"/>
  <c r="Z160" i="10"/>
  <c r="X160" i="10"/>
  <c r="V160" i="10"/>
  <c r="T160" i="10"/>
  <c r="R160" i="10"/>
  <c r="P160" i="10"/>
  <c r="O160" i="10"/>
  <c r="AS158" i="10"/>
  <c r="AM158" i="10"/>
  <c r="AG158" i="10"/>
  <c r="AA158" i="10"/>
  <c r="U158" i="10"/>
  <c r="L158" i="10"/>
  <c r="K158" i="10"/>
  <c r="J158" i="10"/>
  <c r="AS155" i="10"/>
  <c r="AS154" i="10" s="1"/>
  <c r="AM155" i="10"/>
  <c r="AM154" i="10" s="1"/>
  <c r="AG155" i="10"/>
  <c r="AG154" i="10" s="1"/>
  <c r="AA155" i="10"/>
  <c r="AA154" i="10" s="1"/>
  <c r="V155" i="10"/>
  <c r="V154" i="10" s="1"/>
  <c r="U155" i="10"/>
  <c r="K155" i="10"/>
  <c r="K154" i="10" s="1"/>
  <c r="J155" i="10"/>
  <c r="AR154" i="10"/>
  <c r="AP154" i="10"/>
  <c r="AN154" i="10"/>
  <c r="AL154" i="10"/>
  <c r="AJ154" i="10"/>
  <c r="AJ153" i="10" s="1"/>
  <c r="AH154" i="10"/>
  <c r="AF154" i="10"/>
  <c r="AD154" i="10"/>
  <c r="AB154" i="10"/>
  <c r="Z154" i="10"/>
  <c r="X154" i="10"/>
  <c r="T154" i="10"/>
  <c r="R154" i="10"/>
  <c r="R153" i="10" s="1"/>
  <c r="P154" i="10"/>
  <c r="O154" i="10"/>
  <c r="J154" i="10"/>
  <c r="AL149" i="10"/>
  <c r="AK149" i="10"/>
  <c r="AJ149" i="10"/>
  <c r="AI149" i="10"/>
  <c r="AH149" i="10"/>
  <c r="AF149" i="10"/>
  <c r="AE149" i="10"/>
  <c r="AD149" i="10"/>
  <c r="AC149" i="10"/>
  <c r="AB149" i="10"/>
  <c r="Z149" i="10"/>
  <c r="Y149" i="10"/>
  <c r="X149" i="10"/>
  <c r="W149" i="10"/>
  <c r="V149" i="10"/>
  <c r="T149" i="10"/>
  <c r="S149" i="10"/>
  <c r="R149" i="10"/>
  <c r="Q149" i="10"/>
  <c r="P149" i="10"/>
  <c r="AS148" i="10"/>
  <c r="AS149" i="10" s="1"/>
  <c r="AM148" i="10"/>
  <c r="AM149" i="10" s="1"/>
  <c r="AG148" i="10"/>
  <c r="AG149" i="10" s="1"/>
  <c r="AA148" i="10"/>
  <c r="AA149" i="10" s="1"/>
  <c r="U148" i="10"/>
  <c r="U149" i="10" s="1"/>
  <c r="O148" i="10"/>
  <c r="O149" i="10" s="1"/>
  <c r="N148" i="10"/>
  <c r="N149" i="10" s="1"/>
  <c r="M148" i="10"/>
  <c r="M149" i="10" s="1"/>
  <c r="L148" i="10"/>
  <c r="L149" i="10" s="1"/>
  <c r="K148" i="10"/>
  <c r="K149" i="10" s="1"/>
  <c r="AL145" i="10"/>
  <c r="AK145" i="10"/>
  <c r="AJ145" i="10"/>
  <c r="AI145" i="10"/>
  <c r="AH145" i="10"/>
  <c r="AF145" i="10"/>
  <c r="AE145" i="10"/>
  <c r="AD145" i="10"/>
  <c r="AC145" i="10"/>
  <c r="AB145" i="10"/>
  <c r="Z145" i="10"/>
  <c r="Y145" i="10"/>
  <c r="X145" i="10"/>
  <c r="W145" i="10"/>
  <c r="V145" i="10"/>
  <c r="T145" i="10"/>
  <c r="S145" i="10"/>
  <c r="R145" i="10"/>
  <c r="Q145" i="10"/>
  <c r="P145" i="10"/>
  <c r="AS144" i="10"/>
  <c r="AS145" i="10" s="1"/>
  <c r="AM144" i="10"/>
  <c r="AM145" i="10" s="1"/>
  <c r="AG144" i="10"/>
  <c r="AG145" i="10" s="1"/>
  <c r="AA144" i="10"/>
  <c r="AA145" i="10" s="1"/>
  <c r="U144" i="10"/>
  <c r="U145" i="10" s="1"/>
  <c r="O144" i="10"/>
  <c r="O145" i="10" s="1"/>
  <c r="N144" i="10"/>
  <c r="N145" i="10" s="1"/>
  <c r="M144" i="10"/>
  <c r="M145" i="10" s="1"/>
  <c r="L144" i="10"/>
  <c r="L145" i="10" s="1"/>
  <c r="K144" i="10"/>
  <c r="K145" i="10" s="1"/>
  <c r="AR140" i="10"/>
  <c r="AQ140" i="10"/>
  <c r="AP140" i="10"/>
  <c r="AO140" i="10"/>
  <c r="AN140" i="10"/>
  <c r="AF140" i="10"/>
  <c r="AE140" i="10"/>
  <c r="AD140" i="10"/>
  <c r="AC140" i="10"/>
  <c r="AB140" i="10"/>
  <c r="Z140" i="10"/>
  <c r="Y140" i="10"/>
  <c r="X140" i="10"/>
  <c r="W140" i="10"/>
  <c r="V140" i="10"/>
  <c r="T140" i="10"/>
  <c r="S140" i="10"/>
  <c r="R140" i="10"/>
  <c r="Q140" i="10"/>
  <c r="P140" i="10"/>
  <c r="AS139" i="10"/>
  <c r="AS140" i="10" s="1"/>
  <c r="AM139" i="10"/>
  <c r="AM140" i="10" s="1"/>
  <c r="AG139" i="10"/>
  <c r="AG140" i="10" s="1"/>
  <c r="AA139" i="10"/>
  <c r="AA140" i="10" s="1"/>
  <c r="U139" i="10"/>
  <c r="U140" i="10" s="1"/>
  <c r="O139" i="10"/>
  <c r="O140" i="10" s="1"/>
  <c r="N139" i="10"/>
  <c r="N140" i="10" s="1"/>
  <c r="M139" i="10"/>
  <c r="M140" i="10" s="1"/>
  <c r="L139" i="10"/>
  <c r="L140" i="10" s="1"/>
  <c r="K139" i="10"/>
  <c r="K140" i="10" s="1"/>
  <c r="AR135" i="10"/>
  <c r="AQ135" i="10"/>
  <c r="AP135" i="10"/>
  <c r="AO135" i="10"/>
  <c r="AN135" i="10"/>
  <c r="AF135" i="10"/>
  <c r="AE135" i="10"/>
  <c r="AD135" i="10"/>
  <c r="AC135" i="10"/>
  <c r="AB135" i="10"/>
  <c r="Z135" i="10"/>
  <c r="Y135" i="10"/>
  <c r="X135" i="10"/>
  <c r="W135" i="10"/>
  <c r="V135" i="10"/>
  <c r="T135" i="10"/>
  <c r="S135" i="10"/>
  <c r="R135" i="10"/>
  <c r="Q135" i="10"/>
  <c r="P135" i="10"/>
  <c r="AS134" i="10"/>
  <c r="AS135" i="10" s="1"/>
  <c r="AM134" i="10"/>
  <c r="AM135" i="10" s="1"/>
  <c r="AG134" i="10"/>
  <c r="AG135" i="10" s="1"/>
  <c r="AA134" i="10"/>
  <c r="AA135" i="10" s="1"/>
  <c r="U134" i="10"/>
  <c r="U135" i="10" s="1"/>
  <c r="O134" i="10"/>
  <c r="O135" i="10" s="1"/>
  <c r="N134" i="10"/>
  <c r="N135" i="10" s="1"/>
  <c r="M134" i="10"/>
  <c r="M135" i="10" s="1"/>
  <c r="L134" i="10"/>
  <c r="L135" i="10" s="1"/>
  <c r="K134" i="10"/>
  <c r="K135" i="10" s="1"/>
  <c r="AR130" i="10"/>
  <c r="AQ130" i="10"/>
  <c r="AP130" i="10"/>
  <c r="AO130" i="10"/>
  <c r="AN130" i="10"/>
  <c r="AF130" i="10"/>
  <c r="AE130" i="10"/>
  <c r="AD130" i="10"/>
  <c r="AC130" i="10"/>
  <c r="AB130" i="10"/>
  <c r="Z130" i="10"/>
  <c r="Y130" i="10"/>
  <c r="X130" i="10"/>
  <c r="W130" i="10"/>
  <c r="V130" i="10"/>
  <c r="T130" i="10"/>
  <c r="S130" i="10"/>
  <c r="R130" i="10"/>
  <c r="Q130" i="10"/>
  <c r="P130" i="10"/>
  <c r="C130" i="10"/>
  <c r="AS129" i="10"/>
  <c r="AS130" i="10" s="1"/>
  <c r="AM129" i="10"/>
  <c r="AM130" i="10" s="1"/>
  <c r="AG129" i="10"/>
  <c r="AG130" i="10" s="1"/>
  <c r="AA129" i="10"/>
  <c r="AA130" i="10" s="1"/>
  <c r="U129" i="10"/>
  <c r="U130" i="10" s="1"/>
  <c r="O129" i="10"/>
  <c r="O130" i="10" s="1"/>
  <c r="N129" i="10"/>
  <c r="N130" i="10" s="1"/>
  <c r="M129" i="10"/>
  <c r="M130" i="10" s="1"/>
  <c r="L129" i="10"/>
  <c r="L130" i="10" s="1"/>
  <c r="K129" i="10"/>
  <c r="AR125" i="10"/>
  <c r="AQ125" i="10"/>
  <c r="AP125" i="10"/>
  <c r="AO125" i="10"/>
  <c r="AN125" i="10"/>
  <c r="AL125" i="10"/>
  <c r="AK125" i="10"/>
  <c r="AJ125" i="10"/>
  <c r="AI125" i="10"/>
  <c r="AH125" i="10"/>
  <c r="AF125" i="10"/>
  <c r="AE125" i="10"/>
  <c r="AD125" i="10"/>
  <c r="AC125" i="10"/>
  <c r="AB125" i="10"/>
  <c r="T125" i="10"/>
  <c r="S125" i="10"/>
  <c r="R125" i="10"/>
  <c r="Q125" i="10"/>
  <c r="P125" i="10"/>
  <c r="AS124" i="10"/>
  <c r="AS125" i="10" s="1"/>
  <c r="AM124" i="10"/>
  <c r="AM125" i="10" s="1"/>
  <c r="AG124" i="10"/>
  <c r="AG125" i="10" s="1"/>
  <c r="AA124" i="10"/>
  <c r="AA125" i="10" s="1"/>
  <c r="U124" i="10"/>
  <c r="U125" i="10" s="1"/>
  <c r="O124" i="10"/>
  <c r="N124" i="10"/>
  <c r="N125" i="10" s="1"/>
  <c r="M124" i="10"/>
  <c r="M125" i="10" s="1"/>
  <c r="L124" i="10"/>
  <c r="L125" i="10" s="1"/>
  <c r="K124" i="10"/>
  <c r="AR120" i="10"/>
  <c r="AQ120" i="10"/>
  <c r="AP120" i="10"/>
  <c r="AO120" i="10"/>
  <c r="AN120" i="10"/>
  <c r="AL120" i="10"/>
  <c r="AK120" i="10"/>
  <c r="AJ120" i="10"/>
  <c r="AI120" i="10"/>
  <c r="AH120" i="10"/>
  <c r="Z120" i="10"/>
  <c r="Y120" i="10"/>
  <c r="X120" i="10"/>
  <c r="W120" i="10"/>
  <c r="V120" i="10"/>
  <c r="T120" i="10"/>
  <c r="S120" i="10"/>
  <c r="R120" i="10"/>
  <c r="Q120" i="10"/>
  <c r="P120" i="10"/>
  <c r="G120" i="10"/>
  <c r="F120" i="10"/>
  <c r="E120" i="10"/>
  <c r="D120" i="10"/>
  <c r="C120" i="10"/>
  <c r="AS119" i="10"/>
  <c r="AS120" i="10" s="1"/>
  <c r="AM119" i="10"/>
  <c r="AM120" i="10" s="1"/>
  <c r="AG119" i="10"/>
  <c r="AG120" i="10" s="1"/>
  <c r="AA119" i="10"/>
  <c r="AA120" i="10" s="1"/>
  <c r="U119" i="10"/>
  <c r="U120" i="10" s="1"/>
  <c r="O119" i="10"/>
  <c r="O120" i="10" s="1"/>
  <c r="N119" i="10"/>
  <c r="N120" i="10" s="1"/>
  <c r="M119" i="10"/>
  <c r="M120" i="10" s="1"/>
  <c r="L119" i="10"/>
  <c r="L120" i="10" s="1"/>
  <c r="K119" i="10"/>
  <c r="K120" i="10" s="1"/>
  <c r="AR115" i="10"/>
  <c r="AQ115" i="10"/>
  <c r="AP115" i="10"/>
  <c r="AO115" i="10"/>
  <c r="AN115" i="10"/>
  <c r="AL115" i="10"/>
  <c r="AK115" i="10"/>
  <c r="AJ115" i="10"/>
  <c r="AI115" i="10"/>
  <c r="AH115" i="10"/>
  <c r="AF115" i="10"/>
  <c r="AE115" i="10"/>
  <c r="AD115" i="10"/>
  <c r="AC115" i="10"/>
  <c r="AB115" i="10"/>
  <c r="Z115" i="10"/>
  <c r="Y115" i="10"/>
  <c r="X115" i="10"/>
  <c r="W115" i="10"/>
  <c r="V115" i="10"/>
  <c r="T115" i="10"/>
  <c r="S115" i="10"/>
  <c r="R115" i="10"/>
  <c r="Q115" i="10"/>
  <c r="P115" i="10"/>
  <c r="G115" i="10"/>
  <c r="F115" i="10"/>
  <c r="E115" i="10"/>
  <c r="D115" i="10"/>
  <c r="C115" i="10"/>
  <c r="AS114" i="10"/>
  <c r="AS115" i="10" s="1"/>
  <c r="AM114" i="10"/>
  <c r="AM115" i="10" s="1"/>
  <c r="AG114" i="10"/>
  <c r="AG115" i="10" s="1"/>
  <c r="AA114" i="10"/>
  <c r="AA115" i="10" s="1"/>
  <c r="U114" i="10"/>
  <c r="U115" i="10" s="1"/>
  <c r="O114" i="10"/>
  <c r="O115" i="10" s="1"/>
  <c r="N114" i="10"/>
  <c r="N115" i="10" s="1"/>
  <c r="M114" i="10"/>
  <c r="M115" i="10" s="1"/>
  <c r="L114" i="10"/>
  <c r="L115" i="10" s="1"/>
  <c r="K114" i="10"/>
  <c r="K115" i="10" s="1"/>
  <c r="AR110" i="10"/>
  <c r="AQ110" i="10"/>
  <c r="AP110" i="10"/>
  <c r="AO110" i="10"/>
  <c r="AN110" i="10"/>
  <c r="AL110" i="10"/>
  <c r="AK110" i="10"/>
  <c r="AJ110" i="10"/>
  <c r="AI110" i="10"/>
  <c r="AH110" i="10"/>
  <c r="AF110" i="10"/>
  <c r="AE110" i="10"/>
  <c r="AD110" i="10"/>
  <c r="AC110" i="10"/>
  <c r="AB110" i="10"/>
  <c r="Z110" i="10"/>
  <c r="Y110" i="10"/>
  <c r="X110" i="10"/>
  <c r="W110" i="10"/>
  <c r="V110" i="10"/>
  <c r="T110" i="10"/>
  <c r="S110" i="10"/>
  <c r="R110" i="10"/>
  <c r="Q110" i="10"/>
  <c r="P110" i="10"/>
  <c r="G110" i="10"/>
  <c r="F110" i="10"/>
  <c r="E110" i="10"/>
  <c r="D110" i="10"/>
  <c r="C110" i="10"/>
  <c r="AS109" i="10"/>
  <c r="AS110" i="10" s="1"/>
  <c r="AM109" i="10"/>
  <c r="AM110" i="10" s="1"/>
  <c r="AG109" i="10"/>
  <c r="AG110" i="10" s="1"/>
  <c r="AA109" i="10"/>
  <c r="AA110" i="10" s="1"/>
  <c r="U109" i="10"/>
  <c r="U110" i="10" s="1"/>
  <c r="O109" i="10"/>
  <c r="O110" i="10" s="1"/>
  <c r="N109" i="10"/>
  <c r="N110" i="10" s="1"/>
  <c r="M109" i="10"/>
  <c r="M110" i="10" s="1"/>
  <c r="L109" i="10"/>
  <c r="L110" i="10" s="1"/>
  <c r="K109" i="10"/>
  <c r="K110" i="10" s="1"/>
  <c r="AS106" i="10"/>
  <c r="O106" i="10"/>
  <c r="N106" i="10"/>
  <c r="M106" i="10"/>
  <c r="L106" i="10"/>
  <c r="K106" i="10"/>
  <c r="AR104" i="10"/>
  <c r="AQ104" i="10"/>
  <c r="AP104" i="10"/>
  <c r="AO104" i="10"/>
  <c r="AN104" i="10"/>
  <c r="AL104" i="10"/>
  <c r="AK104" i="10"/>
  <c r="AJ104" i="10"/>
  <c r="AI104" i="10"/>
  <c r="AH104" i="10"/>
  <c r="AF104" i="10"/>
  <c r="AE104" i="10"/>
  <c r="AD104" i="10"/>
  <c r="AC104" i="10"/>
  <c r="AB104" i="10"/>
  <c r="Z104" i="10"/>
  <c r="Y104" i="10"/>
  <c r="X104" i="10"/>
  <c r="W104" i="10"/>
  <c r="V104" i="10"/>
  <c r="U104" i="10"/>
  <c r="T104" i="10"/>
  <c r="S104" i="10"/>
  <c r="R104" i="10"/>
  <c r="Q104" i="10"/>
  <c r="P104" i="10"/>
  <c r="AS99" i="10"/>
  <c r="AM99" i="10"/>
  <c r="AG99" i="10"/>
  <c r="AA99" i="10"/>
  <c r="U99" i="10"/>
  <c r="O99" i="10"/>
  <c r="N99" i="10"/>
  <c r="M99" i="10"/>
  <c r="L99" i="10"/>
  <c r="K99" i="10"/>
  <c r="AS98" i="10"/>
  <c r="AM98" i="10"/>
  <c r="AG98" i="10"/>
  <c r="AA98" i="10"/>
  <c r="U98" i="10"/>
  <c r="O98" i="10"/>
  <c r="N98" i="10"/>
  <c r="M98" i="10"/>
  <c r="L98" i="10"/>
  <c r="K98" i="10"/>
  <c r="AS97" i="10"/>
  <c r="AM97" i="10"/>
  <c r="AG97" i="10"/>
  <c r="AA97" i="10"/>
  <c r="U97" i="10"/>
  <c r="O97" i="10"/>
  <c r="N97" i="10"/>
  <c r="M97" i="10"/>
  <c r="L97" i="10"/>
  <c r="K97" i="10"/>
  <c r="AS96" i="10"/>
  <c r="AM96" i="10"/>
  <c r="AG96" i="10"/>
  <c r="AA96" i="10"/>
  <c r="U96" i="10"/>
  <c r="O96" i="10"/>
  <c r="N96" i="10"/>
  <c r="M96" i="10"/>
  <c r="L96" i="10"/>
  <c r="K96" i="10"/>
  <c r="AS95" i="10"/>
  <c r="AM95" i="10"/>
  <c r="AG95" i="10"/>
  <c r="AA95" i="10"/>
  <c r="U95" i="10"/>
  <c r="O95" i="10"/>
  <c r="N95" i="10"/>
  <c r="M95" i="10"/>
  <c r="L95" i="10"/>
  <c r="K95" i="10"/>
  <c r="AS94" i="10"/>
  <c r="AM94" i="10"/>
  <c r="AG94" i="10"/>
  <c r="AA94" i="10"/>
  <c r="U94" i="10"/>
  <c r="O94" i="10"/>
  <c r="N94" i="10"/>
  <c r="M94" i="10"/>
  <c r="L94" i="10"/>
  <c r="K94" i="10"/>
  <c r="AS93" i="10"/>
  <c r="AM93" i="10"/>
  <c r="AG93" i="10"/>
  <c r="AA93" i="10"/>
  <c r="U93" i="10"/>
  <c r="O93" i="10"/>
  <c r="N93" i="10"/>
  <c r="M93" i="10"/>
  <c r="L93" i="10"/>
  <c r="K93" i="10"/>
  <c r="AS92" i="10"/>
  <c r="AM92" i="10"/>
  <c r="AG92" i="10"/>
  <c r="AA92" i="10"/>
  <c r="U92" i="10"/>
  <c r="O92" i="10"/>
  <c r="N92" i="10"/>
  <c r="M92" i="10"/>
  <c r="L92" i="10"/>
  <c r="K92" i="10"/>
  <c r="AS91" i="10"/>
  <c r="AM91" i="10"/>
  <c r="AG91" i="10"/>
  <c r="AA91" i="10"/>
  <c r="U91" i="10"/>
  <c r="O91" i="10"/>
  <c r="N91" i="10"/>
  <c r="M91" i="10"/>
  <c r="L91" i="10"/>
  <c r="K91" i="10"/>
  <c r="AS90" i="10"/>
  <c r="AM90" i="10"/>
  <c r="AG90" i="10"/>
  <c r="AA90" i="10"/>
  <c r="U90" i="10"/>
  <c r="O90" i="10"/>
  <c r="N90" i="10"/>
  <c r="M90" i="10"/>
  <c r="L90" i="10"/>
  <c r="K90" i="10"/>
  <c r="AS89" i="10"/>
  <c r="AM89" i="10"/>
  <c r="AG89" i="10"/>
  <c r="AA89" i="10"/>
  <c r="U89" i="10"/>
  <c r="O89" i="10"/>
  <c r="N89" i="10"/>
  <c r="M89" i="10"/>
  <c r="L89" i="10"/>
  <c r="K89" i="10"/>
  <c r="AS88" i="10"/>
  <c r="AM88" i="10"/>
  <c r="AG88" i="10"/>
  <c r="AA88" i="10"/>
  <c r="U88" i="10"/>
  <c r="O88" i="10"/>
  <c r="N88" i="10"/>
  <c r="M88" i="10"/>
  <c r="L88" i="10"/>
  <c r="K88" i="10"/>
  <c r="AS87" i="10"/>
  <c r="AM87" i="10"/>
  <c r="AG87" i="10"/>
  <c r="AA87" i="10"/>
  <c r="U87" i="10"/>
  <c r="O87" i="10"/>
  <c r="N87" i="10"/>
  <c r="M87" i="10"/>
  <c r="L87" i="10"/>
  <c r="K87" i="10"/>
  <c r="AS86" i="10"/>
  <c r="AM86" i="10"/>
  <c r="AG86" i="10"/>
  <c r="AA86" i="10"/>
  <c r="U86" i="10"/>
  <c r="O86" i="10"/>
  <c r="N86" i="10"/>
  <c r="M86" i="10"/>
  <c r="L86" i="10"/>
  <c r="K86" i="10"/>
  <c r="AS85" i="10"/>
  <c r="AM85" i="10"/>
  <c r="AG85" i="10"/>
  <c r="AA85" i="10"/>
  <c r="U85" i="10"/>
  <c r="O85" i="10"/>
  <c r="N85" i="10"/>
  <c r="M85" i="10"/>
  <c r="L85" i="10"/>
  <c r="K85" i="10"/>
  <c r="AS84" i="10"/>
  <c r="AM84" i="10"/>
  <c r="AG84" i="10"/>
  <c r="AA84" i="10"/>
  <c r="U84" i="10"/>
  <c r="O84" i="10"/>
  <c r="N84" i="10"/>
  <c r="M84" i="10"/>
  <c r="L84" i="10"/>
  <c r="K84" i="10"/>
  <c r="AR82" i="10"/>
  <c r="AQ82" i="10"/>
  <c r="AP82" i="10"/>
  <c r="AN82" i="10"/>
  <c r="AL82" i="10"/>
  <c r="AK82" i="10"/>
  <c r="AJ82" i="10"/>
  <c r="AI82" i="10"/>
  <c r="AH82" i="10"/>
  <c r="AF82" i="10"/>
  <c r="AE82" i="10"/>
  <c r="AD82" i="10"/>
  <c r="AC82" i="10"/>
  <c r="AB82" i="10"/>
  <c r="Z82" i="10"/>
  <c r="Y82" i="10"/>
  <c r="X82" i="10"/>
  <c r="W82" i="10"/>
  <c r="V82" i="10"/>
  <c r="T82" i="10"/>
  <c r="S82" i="10"/>
  <c r="R82" i="10"/>
  <c r="Q82" i="10"/>
  <c r="P82" i="10"/>
  <c r="AO82" i="10"/>
  <c r="AS80" i="10"/>
  <c r="AM80" i="10"/>
  <c r="AG80" i="10"/>
  <c r="AA80" i="10"/>
  <c r="U80" i="10"/>
  <c r="O80" i="10"/>
  <c r="N80" i="10"/>
  <c r="M80" i="10"/>
  <c r="L80" i="10"/>
  <c r="K80" i="10"/>
  <c r="AS79" i="10"/>
  <c r="AM79" i="10"/>
  <c r="AG79" i="10"/>
  <c r="AA79" i="10"/>
  <c r="U79" i="10"/>
  <c r="O79" i="10"/>
  <c r="N79" i="10"/>
  <c r="M79" i="10"/>
  <c r="L79" i="10"/>
  <c r="K79" i="10"/>
  <c r="AS78" i="10"/>
  <c r="AM78" i="10"/>
  <c r="AG78" i="10"/>
  <c r="AA78" i="10"/>
  <c r="U78" i="10"/>
  <c r="O78" i="10"/>
  <c r="N78" i="10"/>
  <c r="M78" i="10"/>
  <c r="L78" i="10"/>
  <c r="K78" i="10"/>
  <c r="AS77" i="10"/>
  <c r="AM77" i="10"/>
  <c r="AG77" i="10"/>
  <c r="AA77" i="10"/>
  <c r="U77" i="10"/>
  <c r="O77" i="10"/>
  <c r="N77" i="10"/>
  <c r="M77" i="10"/>
  <c r="L77" i="10"/>
  <c r="K77" i="10"/>
  <c r="AS76" i="10"/>
  <c r="AM76" i="10"/>
  <c r="AG76" i="10"/>
  <c r="AA76" i="10"/>
  <c r="U76" i="10"/>
  <c r="O76" i="10"/>
  <c r="N76" i="10"/>
  <c r="M76" i="10"/>
  <c r="L76" i="10"/>
  <c r="K76" i="10"/>
  <c r="AS75" i="10"/>
  <c r="AM75" i="10"/>
  <c r="AG75" i="10"/>
  <c r="AA75" i="10"/>
  <c r="U75" i="10"/>
  <c r="O75" i="10"/>
  <c r="N75" i="10"/>
  <c r="M75" i="10"/>
  <c r="L75" i="10"/>
  <c r="K75" i="10"/>
  <c r="AS74" i="10"/>
  <c r="AM74" i="10"/>
  <c r="AG74" i="10"/>
  <c r="AA74" i="10"/>
  <c r="U74" i="10"/>
  <c r="O74" i="10"/>
  <c r="N74" i="10"/>
  <c r="M74" i="10"/>
  <c r="L74" i="10"/>
  <c r="K74" i="10"/>
  <c r="AS73" i="10"/>
  <c r="AM73" i="10"/>
  <c r="AG73" i="10"/>
  <c r="AA73" i="10"/>
  <c r="U73" i="10"/>
  <c r="O73" i="10"/>
  <c r="N73" i="10"/>
  <c r="M73" i="10"/>
  <c r="L73" i="10"/>
  <c r="K73" i="10"/>
  <c r="AS72" i="10"/>
  <c r="AM72" i="10"/>
  <c r="AG72" i="10"/>
  <c r="AA72" i="10"/>
  <c r="U72" i="10"/>
  <c r="O72" i="10"/>
  <c r="N72" i="10"/>
  <c r="M72" i="10"/>
  <c r="L72" i="10"/>
  <c r="K72" i="10"/>
  <c r="AS71" i="10"/>
  <c r="AM71" i="10"/>
  <c r="AG71" i="10"/>
  <c r="AA71" i="10"/>
  <c r="U71" i="10"/>
  <c r="O71" i="10"/>
  <c r="N71" i="10"/>
  <c r="M71" i="10"/>
  <c r="L71" i="10"/>
  <c r="K71" i="10"/>
  <c r="AS70" i="10"/>
  <c r="AM70" i="10"/>
  <c r="AG70" i="10"/>
  <c r="AA70" i="10"/>
  <c r="U70" i="10"/>
  <c r="O70" i="10"/>
  <c r="N70" i="10"/>
  <c r="M70" i="10"/>
  <c r="L70" i="10"/>
  <c r="K70" i="10"/>
  <c r="AS69" i="10"/>
  <c r="AM69" i="10"/>
  <c r="AG69" i="10"/>
  <c r="AA69" i="10"/>
  <c r="U69" i="10"/>
  <c r="O69" i="10"/>
  <c r="N69" i="10"/>
  <c r="M69" i="10"/>
  <c r="L69" i="10"/>
  <c r="K69" i="10"/>
  <c r="AS68" i="10"/>
  <c r="AM68" i="10"/>
  <c r="AG68" i="10"/>
  <c r="AA68" i="10"/>
  <c r="U68" i="10"/>
  <c r="O68" i="10"/>
  <c r="N68" i="10"/>
  <c r="M68" i="10"/>
  <c r="L68" i="10"/>
  <c r="K68" i="10"/>
  <c r="AS67" i="10"/>
  <c r="AM67" i="10"/>
  <c r="AG67" i="10"/>
  <c r="AA67" i="10"/>
  <c r="U67" i="10"/>
  <c r="O67" i="10"/>
  <c r="N67" i="10"/>
  <c r="M67" i="10"/>
  <c r="L67" i="10"/>
  <c r="K67" i="10"/>
  <c r="AS64" i="10"/>
  <c r="AM64" i="10"/>
  <c r="AG64" i="10"/>
  <c r="AA64" i="10"/>
  <c r="U64" i="10"/>
  <c r="O64" i="10"/>
  <c r="N64" i="10"/>
  <c r="M64" i="10"/>
  <c r="L64" i="10"/>
  <c r="K64" i="10"/>
  <c r="AS63" i="10"/>
  <c r="AM63" i="10"/>
  <c r="AG63" i="10"/>
  <c r="AA63" i="10"/>
  <c r="U63" i="10"/>
  <c r="O63" i="10"/>
  <c r="N63" i="10"/>
  <c r="M63" i="10"/>
  <c r="L63" i="10"/>
  <c r="K63" i="10"/>
  <c r="AS62" i="10"/>
  <c r="AM62" i="10"/>
  <c r="AG62" i="10"/>
  <c r="AA62" i="10"/>
  <c r="U62" i="10"/>
  <c r="O62" i="10"/>
  <c r="N62" i="10"/>
  <c r="M62" i="10"/>
  <c r="L62" i="10"/>
  <c r="K62" i="10"/>
  <c r="AS61" i="10"/>
  <c r="AM61" i="10"/>
  <c r="AG61" i="10"/>
  <c r="AA61" i="10"/>
  <c r="U61" i="10"/>
  <c r="O61" i="10"/>
  <c r="N61" i="10"/>
  <c r="M61" i="10"/>
  <c r="L61" i="10"/>
  <c r="K61" i="10"/>
  <c r="AS60" i="10"/>
  <c r="AM60" i="10"/>
  <c r="AG60" i="10"/>
  <c r="AA60" i="10"/>
  <c r="U60" i="10"/>
  <c r="O60" i="10"/>
  <c r="N60" i="10"/>
  <c r="M60" i="10"/>
  <c r="L60" i="10"/>
  <c r="K60" i="10"/>
  <c r="AS59" i="10"/>
  <c r="AM59" i="10"/>
  <c r="AG59" i="10"/>
  <c r="AA59" i="10"/>
  <c r="U59" i="10"/>
  <c r="O59" i="10"/>
  <c r="N59" i="10"/>
  <c r="M59" i="10"/>
  <c r="L59" i="10"/>
  <c r="K59" i="10"/>
  <c r="AS58" i="10"/>
  <c r="AM58" i="10"/>
  <c r="AG58" i="10"/>
  <c r="AA58" i="10"/>
  <c r="U58" i="10"/>
  <c r="O58" i="10"/>
  <c r="N58" i="10"/>
  <c r="M58" i="10"/>
  <c r="L58" i="10"/>
  <c r="K58" i="10"/>
  <c r="AS57" i="10"/>
  <c r="AM57" i="10"/>
  <c r="AG57" i="10"/>
  <c r="AA57" i="10"/>
  <c r="U57" i="10"/>
  <c r="O57" i="10"/>
  <c r="N57" i="10"/>
  <c r="M57" i="10"/>
  <c r="L57" i="10"/>
  <c r="K57" i="10"/>
  <c r="AS56" i="10"/>
  <c r="AM56" i="10"/>
  <c r="AG56" i="10"/>
  <c r="AA56" i="10"/>
  <c r="U56" i="10"/>
  <c r="O56" i="10"/>
  <c r="N56" i="10"/>
  <c r="M56" i="10"/>
  <c r="L56" i="10"/>
  <c r="K56" i="10"/>
  <c r="AS55" i="10"/>
  <c r="AM55" i="10"/>
  <c r="AG55" i="10"/>
  <c r="AA55" i="10"/>
  <c r="U55" i="10"/>
  <c r="O55" i="10"/>
  <c r="N55" i="10"/>
  <c r="M55" i="10"/>
  <c r="L55" i="10"/>
  <c r="K55" i="10"/>
  <c r="AS54" i="10"/>
  <c r="AM54" i="10"/>
  <c r="AG54" i="10"/>
  <c r="AA54" i="10"/>
  <c r="U54" i="10"/>
  <c r="O54" i="10"/>
  <c r="N54" i="10"/>
  <c r="M54" i="10"/>
  <c r="L54" i="10"/>
  <c r="K54" i="10"/>
  <c r="AS53" i="10"/>
  <c r="AM53" i="10"/>
  <c r="AG53" i="10"/>
  <c r="AA53" i="10"/>
  <c r="U53" i="10"/>
  <c r="O53" i="10"/>
  <c r="N53" i="10"/>
  <c r="M53" i="10"/>
  <c r="L53" i="10"/>
  <c r="K53" i="10"/>
  <c r="AS52" i="10"/>
  <c r="AM52" i="10"/>
  <c r="AG52" i="10"/>
  <c r="AA52" i="10"/>
  <c r="U52" i="10"/>
  <c r="O52" i="10"/>
  <c r="N52" i="10"/>
  <c r="M52" i="10"/>
  <c r="L52" i="10"/>
  <c r="K52" i="10"/>
  <c r="AS51" i="10"/>
  <c r="AM51" i="10"/>
  <c r="AG51" i="10"/>
  <c r="AA51" i="10"/>
  <c r="U51" i="10"/>
  <c r="O51" i="10"/>
  <c r="N51" i="10"/>
  <c r="M51" i="10"/>
  <c r="L51" i="10"/>
  <c r="K51" i="10"/>
  <c r="AS50" i="10"/>
  <c r="AM50" i="10"/>
  <c r="AG50" i="10"/>
  <c r="AA50" i="10"/>
  <c r="U50" i="10"/>
  <c r="O50" i="10"/>
  <c r="N50" i="10"/>
  <c r="M50" i="10"/>
  <c r="L50" i="10"/>
  <c r="K50" i="10"/>
  <c r="AS49" i="10"/>
  <c r="AM49" i="10"/>
  <c r="AG49" i="10"/>
  <c r="AA49" i="10"/>
  <c r="U49" i="10"/>
  <c r="O49" i="10"/>
  <c r="N49" i="10"/>
  <c r="M49" i="10"/>
  <c r="L49" i="10"/>
  <c r="K49" i="10"/>
  <c r="AS48" i="10"/>
  <c r="AM48" i="10"/>
  <c r="AG48" i="10"/>
  <c r="AA48" i="10"/>
  <c r="U48" i="10"/>
  <c r="O48" i="10"/>
  <c r="N48" i="10"/>
  <c r="M48" i="10"/>
  <c r="L48" i="10"/>
  <c r="K48" i="10"/>
  <c r="AS47" i="10"/>
  <c r="AM47" i="10"/>
  <c r="AG47" i="10"/>
  <c r="AA47" i="10"/>
  <c r="U47" i="10"/>
  <c r="O47" i="10"/>
  <c r="N47" i="10"/>
  <c r="M47" i="10"/>
  <c r="L47" i="10"/>
  <c r="K47" i="10"/>
  <c r="AS46" i="10"/>
  <c r="AM46" i="10"/>
  <c r="AG46" i="10"/>
  <c r="AA46" i="10"/>
  <c r="U46" i="10"/>
  <c r="O46" i="10"/>
  <c r="N46" i="10"/>
  <c r="M46" i="10"/>
  <c r="L46" i="10"/>
  <c r="K46" i="10"/>
  <c r="AS45" i="10"/>
  <c r="AM45" i="10"/>
  <c r="AG45" i="10"/>
  <c r="AA45" i="10"/>
  <c r="U45" i="10"/>
  <c r="O45" i="10"/>
  <c r="N45" i="10"/>
  <c r="M45" i="10"/>
  <c r="L45" i="10"/>
  <c r="K45" i="10"/>
  <c r="AS44" i="10"/>
  <c r="AM44" i="10"/>
  <c r="AG44" i="10"/>
  <c r="AA44" i="10"/>
  <c r="U44" i="10"/>
  <c r="O44" i="10"/>
  <c r="N44" i="10"/>
  <c r="M44" i="10"/>
  <c r="L44" i="10"/>
  <c r="K44" i="10"/>
  <c r="AS43" i="10"/>
  <c r="AM43" i="10"/>
  <c r="AG43" i="10"/>
  <c r="AA43" i="10"/>
  <c r="U43" i="10"/>
  <c r="O43" i="10"/>
  <c r="N43" i="10"/>
  <c r="M43" i="10"/>
  <c r="L43" i="10"/>
  <c r="K43" i="10"/>
  <c r="AS42" i="10"/>
  <c r="AM42" i="10"/>
  <c r="AG42" i="10"/>
  <c r="AA42" i="10"/>
  <c r="U42" i="10"/>
  <c r="O42" i="10"/>
  <c r="N42" i="10"/>
  <c r="M42" i="10"/>
  <c r="L42" i="10"/>
  <c r="K42" i="10"/>
  <c r="AS41" i="10"/>
  <c r="AM41" i="10"/>
  <c r="AG41" i="10"/>
  <c r="AA41" i="10"/>
  <c r="U41" i="10"/>
  <c r="O41" i="10"/>
  <c r="N41" i="10"/>
  <c r="M41" i="10"/>
  <c r="L41" i="10"/>
  <c r="K41" i="10"/>
  <c r="AS40" i="10"/>
  <c r="AM40" i="10"/>
  <c r="AG40" i="10"/>
  <c r="AA40" i="10"/>
  <c r="U40" i="10"/>
  <c r="O40" i="10"/>
  <c r="N40" i="10"/>
  <c r="M40" i="10"/>
  <c r="L40" i="10"/>
  <c r="K40" i="10"/>
  <c r="AS39" i="10"/>
  <c r="AM39" i="10"/>
  <c r="AG39" i="10"/>
  <c r="AA39" i="10"/>
  <c r="U39" i="10"/>
  <c r="O39" i="10"/>
  <c r="N39" i="10"/>
  <c r="M39" i="10"/>
  <c r="L39" i="10"/>
  <c r="K39" i="10"/>
  <c r="AS38" i="10"/>
  <c r="AM38" i="10"/>
  <c r="AG38" i="10"/>
  <c r="AA38" i="10"/>
  <c r="U38" i="10"/>
  <c r="O38" i="10"/>
  <c r="N38" i="10"/>
  <c r="M38" i="10"/>
  <c r="L38" i="10"/>
  <c r="K38" i="10"/>
  <c r="AS37" i="10"/>
  <c r="AM37" i="10"/>
  <c r="AG37" i="10"/>
  <c r="AA37" i="10"/>
  <c r="U37" i="10"/>
  <c r="O37" i="10"/>
  <c r="N37" i="10"/>
  <c r="M37" i="10"/>
  <c r="L37" i="10"/>
  <c r="K37" i="10"/>
  <c r="AS36" i="10"/>
  <c r="AM36" i="10"/>
  <c r="AG36" i="10"/>
  <c r="AA36" i="10"/>
  <c r="U36" i="10"/>
  <c r="O36" i="10"/>
  <c r="N36" i="10"/>
  <c r="M36" i="10"/>
  <c r="L36" i="10"/>
  <c r="K36" i="10"/>
  <c r="AS35" i="10"/>
  <c r="AM35" i="10"/>
  <c r="AG35" i="10"/>
  <c r="AA35" i="10"/>
  <c r="U35" i="10"/>
  <c r="O35" i="10"/>
  <c r="N35" i="10"/>
  <c r="M35" i="10"/>
  <c r="L35" i="10"/>
  <c r="K35" i="10"/>
  <c r="AS34" i="10"/>
  <c r="AM34" i="10"/>
  <c r="AG34" i="10"/>
  <c r="AA34" i="10"/>
  <c r="U34" i="10"/>
  <c r="O34" i="10"/>
  <c r="N34" i="10"/>
  <c r="M34" i="10"/>
  <c r="L34" i="10"/>
  <c r="K34" i="10"/>
  <c r="AS33" i="10"/>
  <c r="AM33" i="10"/>
  <c r="AG33" i="10"/>
  <c r="AA33" i="10"/>
  <c r="U33" i="10"/>
  <c r="O33" i="10"/>
  <c r="N33" i="10"/>
  <c r="M33" i="10"/>
  <c r="L33" i="10"/>
  <c r="K33" i="10"/>
  <c r="AS32" i="10"/>
  <c r="AM32" i="10"/>
  <c r="AG32" i="10"/>
  <c r="AA32" i="10"/>
  <c r="U32" i="10"/>
  <c r="O32" i="10"/>
  <c r="N32" i="10"/>
  <c r="M32" i="10"/>
  <c r="L32" i="10"/>
  <c r="K32" i="10"/>
  <c r="AS31" i="10"/>
  <c r="AM31" i="10"/>
  <c r="AG31" i="10"/>
  <c r="AA31" i="10"/>
  <c r="U31" i="10"/>
  <c r="O31" i="10"/>
  <c r="N31" i="10"/>
  <c r="M31" i="10"/>
  <c r="L31" i="10"/>
  <c r="K31" i="10"/>
  <c r="AS30" i="10"/>
  <c r="AM30" i="10"/>
  <c r="AG30" i="10"/>
  <c r="AA30" i="10"/>
  <c r="U30" i="10"/>
  <c r="O30" i="10"/>
  <c r="N30" i="10"/>
  <c r="M30" i="10"/>
  <c r="L30" i="10"/>
  <c r="K30" i="10"/>
  <c r="AS29" i="10"/>
  <c r="AM29" i="10"/>
  <c r="AG29" i="10"/>
  <c r="AA29" i="10"/>
  <c r="U29" i="10"/>
  <c r="O29" i="10"/>
  <c r="N29" i="10"/>
  <c r="M29" i="10"/>
  <c r="L29" i="10"/>
  <c r="K29" i="10"/>
  <c r="AS28" i="10"/>
  <c r="AM28" i="10"/>
  <c r="AG28" i="10"/>
  <c r="AA28" i="10"/>
  <c r="U28" i="10"/>
  <c r="O28" i="10"/>
  <c r="N28" i="10"/>
  <c r="M28" i="10"/>
  <c r="L28" i="10"/>
  <c r="K28" i="10"/>
  <c r="AS27" i="10"/>
  <c r="AM27" i="10"/>
  <c r="AG27" i="10"/>
  <c r="AA27" i="10"/>
  <c r="U27" i="10"/>
  <c r="O27" i="10"/>
  <c r="N27" i="10"/>
  <c r="M27" i="10"/>
  <c r="L27" i="10"/>
  <c r="K27" i="10"/>
  <c r="AS26" i="10"/>
  <c r="AM26" i="10"/>
  <c r="AG26" i="10"/>
  <c r="AA26" i="10"/>
  <c r="U26" i="10"/>
  <c r="O26" i="10"/>
  <c r="N26" i="10"/>
  <c r="M26" i="10"/>
  <c r="L26" i="10"/>
  <c r="K26" i="10"/>
  <c r="AS25" i="10"/>
  <c r="AM25" i="10"/>
  <c r="AG25" i="10"/>
  <c r="AA25" i="10"/>
  <c r="U25" i="10"/>
  <c r="O25" i="10"/>
  <c r="N25" i="10"/>
  <c r="M25" i="10"/>
  <c r="L25" i="10"/>
  <c r="K25" i="10"/>
  <c r="AS24" i="10"/>
  <c r="AM24" i="10"/>
  <c r="AG24" i="10"/>
  <c r="AA24" i="10"/>
  <c r="U24" i="10"/>
  <c r="O24" i="10"/>
  <c r="N24" i="10"/>
  <c r="M24" i="10"/>
  <c r="L24" i="10"/>
  <c r="K24" i="10"/>
  <c r="AS23" i="10"/>
  <c r="AM23" i="10"/>
  <c r="AG23" i="10"/>
  <c r="AA23" i="10"/>
  <c r="U23" i="10"/>
  <c r="O23" i="10"/>
  <c r="N23" i="10"/>
  <c r="M23" i="10"/>
  <c r="L23" i="10"/>
  <c r="K23" i="10"/>
  <c r="AS22" i="10"/>
  <c r="AM22" i="10"/>
  <c r="AG22" i="10"/>
  <c r="AA22" i="10"/>
  <c r="U22" i="10"/>
  <c r="O22" i="10"/>
  <c r="N22" i="10"/>
  <c r="M22" i="10"/>
  <c r="L22" i="10"/>
  <c r="K22" i="10"/>
  <c r="AS21" i="10"/>
  <c r="AM21" i="10"/>
  <c r="AG21" i="10"/>
  <c r="AA21" i="10"/>
  <c r="U21" i="10"/>
  <c r="O21" i="10"/>
  <c r="N21" i="10"/>
  <c r="M21" i="10"/>
  <c r="L21" i="10"/>
  <c r="K21" i="10"/>
  <c r="AS20" i="10"/>
  <c r="AM20" i="10"/>
  <c r="AG20" i="10"/>
  <c r="AA20" i="10"/>
  <c r="U20" i="10"/>
  <c r="O20" i="10"/>
  <c r="N20" i="10"/>
  <c r="M20" i="10"/>
  <c r="L20" i="10"/>
  <c r="K20" i="10"/>
  <c r="AS19" i="10"/>
  <c r="AM19" i="10"/>
  <c r="AG19" i="10"/>
  <c r="AA19" i="10"/>
  <c r="U19" i="10"/>
  <c r="O19" i="10"/>
  <c r="N19" i="10"/>
  <c r="M19" i="10"/>
  <c r="L19" i="10"/>
  <c r="K19" i="10"/>
  <c r="AS18" i="10"/>
  <c r="AM18" i="10"/>
  <c r="AG18" i="10"/>
  <c r="AA18" i="10"/>
  <c r="U18" i="10"/>
  <c r="O18" i="10"/>
  <c r="N18" i="10"/>
  <c r="M18" i="10"/>
  <c r="L18" i="10"/>
  <c r="K18" i="10"/>
  <c r="AS17" i="10"/>
  <c r="AM17" i="10"/>
  <c r="AG17" i="10"/>
  <c r="H17" i="10" s="1"/>
  <c r="AS15" i="10"/>
  <c r="AM15" i="10"/>
  <c r="AG15" i="10"/>
  <c r="AA15" i="10"/>
  <c r="U15" i="10"/>
  <c r="O15" i="10"/>
  <c r="N15" i="10"/>
  <c r="M15" i="10"/>
  <c r="L15" i="10"/>
  <c r="K15" i="10"/>
  <c r="AS14" i="10"/>
  <c r="AM14" i="10"/>
  <c r="AG14" i="10"/>
  <c r="AA14" i="10"/>
  <c r="U14" i="10"/>
  <c r="O14" i="10"/>
  <c r="N14" i="10"/>
  <c r="M14" i="10"/>
  <c r="L14" i="10"/>
  <c r="K14" i="10"/>
  <c r="AR13" i="10"/>
  <c r="AQ13" i="10"/>
  <c r="AP13" i="10"/>
  <c r="AO13" i="10"/>
  <c r="AN13" i="10"/>
  <c r="AL13" i="10"/>
  <c r="AK13" i="10"/>
  <c r="AJ13" i="10"/>
  <c r="AI13" i="10"/>
  <c r="AH13" i="10"/>
  <c r="AF13" i="10"/>
  <c r="AE13" i="10"/>
  <c r="AD13" i="10"/>
  <c r="AC13" i="10"/>
  <c r="AB13" i="10"/>
  <c r="Z13" i="10"/>
  <c r="Y13" i="10"/>
  <c r="X13" i="10"/>
  <c r="W13" i="10"/>
  <c r="V13" i="10"/>
  <c r="T13" i="10"/>
  <c r="S13" i="10"/>
  <c r="R13" i="10"/>
  <c r="Q13" i="10"/>
  <c r="P13" i="10"/>
  <c r="AF11" i="10" l="1"/>
  <c r="AB11" i="10"/>
  <c r="K83" i="10"/>
  <c r="K82" i="10" s="1"/>
  <c r="O83" i="10"/>
  <c r="O82" i="10" s="1"/>
  <c r="AM83" i="10"/>
  <c r="AJ11" i="10"/>
  <c r="AR11" i="10"/>
  <c r="N83" i="10"/>
  <c r="AG83" i="10"/>
  <c r="L83" i="10"/>
  <c r="L82" i="10" s="1"/>
  <c r="U83" i="10"/>
  <c r="U82" i="10" s="1"/>
  <c r="J8" i="7" s="1"/>
  <c r="AS83" i="10"/>
  <c r="AS82" i="10" s="1"/>
  <c r="R8" i="7" s="1"/>
  <c r="AN11" i="10"/>
  <c r="M83" i="10"/>
  <c r="AA83" i="10"/>
  <c r="AA82" i="10" s="1"/>
  <c r="L8" i="7" s="1"/>
  <c r="J94" i="10"/>
  <c r="I94" i="10" s="1"/>
  <c r="K104" i="10"/>
  <c r="L155" i="10"/>
  <c r="L154" i="10" s="1"/>
  <c r="J171" i="10"/>
  <c r="AA179" i="10"/>
  <c r="S11" i="10"/>
  <c r="O104" i="10"/>
  <c r="AA104" i="10"/>
  <c r="N179" i="10"/>
  <c r="AG179" i="10"/>
  <c r="P153" i="10"/>
  <c r="U2" i="10" s="1"/>
  <c r="X153" i="10"/>
  <c r="AD153" i="10"/>
  <c r="X11" i="10"/>
  <c r="L104" i="10"/>
  <c r="O153" i="10"/>
  <c r="V153" i="10"/>
  <c r="AA2" i="10" s="1"/>
  <c r="AB153" i="10"/>
  <c r="AG2" i="10" s="1"/>
  <c r="I155" i="10"/>
  <c r="I154" i="10" s="1"/>
  <c r="AA160" i="10"/>
  <c r="AA153" i="10" s="1"/>
  <c r="H88" i="10"/>
  <c r="J119" i="10"/>
  <c r="J120" i="10" s="1"/>
  <c r="J124" i="10"/>
  <c r="J125" i="10" s="1"/>
  <c r="H139" i="10"/>
  <c r="H140" i="10" s="1"/>
  <c r="I162" i="10"/>
  <c r="I163" i="10"/>
  <c r="AO171" i="10"/>
  <c r="I173" i="10"/>
  <c r="H173" i="10" s="1"/>
  <c r="I174" i="10"/>
  <c r="M179" i="10"/>
  <c r="AS104" i="10"/>
  <c r="J109" i="10"/>
  <c r="H129" i="10"/>
  <c r="H130" i="10" s="1"/>
  <c r="AM160" i="10"/>
  <c r="AM153" i="10" s="1"/>
  <c r="J180" i="10"/>
  <c r="I180" i="10" s="1"/>
  <c r="H57" i="10"/>
  <c r="J129" i="10"/>
  <c r="J130" i="10" s="1"/>
  <c r="L161" i="10"/>
  <c r="AS174" i="10"/>
  <c r="AS171" i="10" s="1"/>
  <c r="AG13" i="10"/>
  <c r="N7" i="7" s="1"/>
  <c r="J98" i="10"/>
  <c r="I98" i="10" s="1"/>
  <c r="AP11" i="10"/>
  <c r="AM104" i="10"/>
  <c r="AM82" i="10" s="1"/>
  <c r="P8" i="7" s="1"/>
  <c r="P11" i="10"/>
  <c r="T11" i="10"/>
  <c r="J18" i="10"/>
  <c r="I18" i="10" s="1"/>
  <c r="H25" i="10"/>
  <c r="J38" i="10"/>
  <c r="I38" i="10" s="1"/>
  <c r="J46" i="10"/>
  <c r="I46" i="10" s="1"/>
  <c r="H59" i="10"/>
  <c r="H61" i="10"/>
  <c r="H67" i="10"/>
  <c r="H69" i="10"/>
  <c r="J70" i="10"/>
  <c r="I70" i="10" s="1"/>
  <c r="H87" i="10"/>
  <c r="H91" i="10"/>
  <c r="J31" i="10"/>
  <c r="I31" i="10" s="1"/>
  <c r="J33" i="10"/>
  <c r="I33" i="10" s="1"/>
  <c r="J35" i="10"/>
  <c r="I35" i="10" s="1"/>
  <c r="J43" i="10"/>
  <c r="I43" i="10" s="1"/>
  <c r="J50" i="10"/>
  <c r="I50" i="10" s="1"/>
  <c r="J54" i="10"/>
  <c r="I54" i="10" s="1"/>
  <c r="J61" i="10"/>
  <c r="I61" i="10" s="1"/>
  <c r="L13" i="10"/>
  <c r="AS13" i="10"/>
  <c r="R7" i="7" s="1"/>
  <c r="H21" i="10"/>
  <c r="H22" i="10"/>
  <c r="H75" i="10"/>
  <c r="H79" i="10"/>
  <c r="J84" i="10"/>
  <c r="J95" i="10"/>
  <c r="I95" i="10" s="1"/>
  <c r="J97" i="10"/>
  <c r="I97" i="10" s="1"/>
  <c r="M13" i="10"/>
  <c r="J23" i="10"/>
  <c r="I23" i="10" s="1"/>
  <c r="H24" i="10"/>
  <c r="H45" i="10"/>
  <c r="J56" i="10"/>
  <c r="I56" i="10" s="1"/>
  <c r="H56" i="10"/>
  <c r="H58" i="10"/>
  <c r="R11" i="10"/>
  <c r="H92" i="10"/>
  <c r="H93" i="10"/>
  <c r="J106" i="10"/>
  <c r="K130" i="10"/>
  <c r="J144" i="10"/>
  <c r="I144" i="10" s="1"/>
  <c r="I145" i="10" s="1"/>
  <c r="K153" i="10"/>
  <c r="AP153" i="10"/>
  <c r="H158" i="10"/>
  <c r="Z153" i="10"/>
  <c r="I161" i="10"/>
  <c r="AS160" i="10"/>
  <c r="AS153" i="10" s="1"/>
  <c r="U179" i="10"/>
  <c r="AS179" i="10"/>
  <c r="H33" i="10"/>
  <c r="H52" i="10"/>
  <c r="H77" i="10"/>
  <c r="J78" i="10"/>
  <c r="I78" i="10" s="1"/>
  <c r="AL11" i="10"/>
  <c r="AQ11" i="10"/>
  <c r="J91" i="10"/>
  <c r="I91" i="10" s="1"/>
  <c r="J93" i="10"/>
  <c r="I93" i="10" s="1"/>
  <c r="H96" i="10"/>
  <c r="H97" i="10"/>
  <c r="J114" i="10"/>
  <c r="J115" i="10" s="1"/>
  <c r="J134" i="10"/>
  <c r="J135" i="10" s="1"/>
  <c r="H148" i="10"/>
  <c r="H149" i="10" s="1"/>
  <c r="I158" i="10"/>
  <c r="T153" i="10"/>
  <c r="AL153" i="10"/>
  <c r="H163" i="10"/>
  <c r="H19" i="10"/>
  <c r="J20" i="10"/>
  <c r="I20" i="10" s="1"/>
  <c r="H29" i="10"/>
  <c r="H30" i="10"/>
  <c r="J39" i="10"/>
  <c r="I39" i="10" s="1"/>
  <c r="J41" i="10"/>
  <c r="I41" i="10" s="1"/>
  <c r="H41" i="10"/>
  <c r="J53" i="10"/>
  <c r="I53" i="10" s="1"/>
  <c r="H63" i="10"/>
  <c r="H64" i="10"/>
  <c r="J69" i="10"/>
  <c r="I69" i="10" s="1"/>
  <c r="J73" i="10"/>
  <c r="I73" i="10" s="1"/>
  <c r="H74" i="10"/>
  <c r="AD11" i="10"/>
  <c r="AI11" i="10"/>
  <c r="AH153" i="10"/>
  <c r="AM2" i="10" s="1"/>
  <c r="AG160" i="10"/>
  <c r="AG153" i="10" s="1"/>
  <c r="O171" i="10"/>
  <c r="H180" i="10"/>
  <c r="H181" i="10"/>
  <c r="U13" i="10"/>
  <c r="J27" i="10"/>
  <c r="I27" i="10" s="1"/>
  <c r="H27" i="10"/>
  <c r="J28" i="10"/>
  <c r="I28" i="10" s="1"/>
  <c r="H37" i="10"/>
  <c r="J47" i="10"/>
  <c r="I47" i="10" s="1"/>
  <c r="J49" i="10"/>
  <c r="I49" i="10" s="1"/>
  <c r="H49" i="10"/>
  <c r="J62" i="10"/>
  <c r="I62" i="10" s="1"/>
  <c r="H71" i="10"/>
  <c r="H72" i="10"/>
  <c r="J77" i="10"/>
  <c r="I77" i="10" s="1"/>
  <c r="J79" i="10"/>
  <c r="I79" i="10" s="1"/>
  <c r="AE11" i="10"/>
  <c r="H95" i="10"/>
  <c r="H155" i="10"/>
  <c r="AF153" i="10"/>
  <c r="AR153" i="10"/>
  <c r="H162" i="10"/>
  <c r="J181" i="10"/>
  <c r="I181" i="10" s="1"/>
  <c r="J19" i="10"/>
  <c r="I19" i="10" s="1"/>
  <c r="J22" i="10"/>
  <c r="I22" i="10" s="1"/>
  <c r="J25" i="10"/>
  <c r="I25" i="10" s="1"/>
  <c r="J14" i="10"/>
  <c r="I14" i="10" s="1"/>
  <c r="H14" i="10"/>
  <c r="H15" i="10"/>
  <c r="O13" i="10"/>
  <c r="AM13" i="10"/>
  <c r="P7" i="7" s="1"/>
  <c r="H20" i="10"/>
  <c r="H23" i="10"/>
  <c r="J24" i="10"/>
  <c r="I24" i="10" s="1"/>
  <c r="H26" i="10"/>
  <c r="H28" i="10"/>
  <c r="H31" i="10"/>
  <c r="J32" i="10"/>
  <c r="I32" i="10" s="1"/>
  <c r="H34" i="10"/>
  <c r="H36" i="10"/>
  <c r="H39" i="10"/>
  <c r="J40" i="10"/>
  <c r="I40" i="10" s="1"/>
  <c r="H42" i="10"/>
  <c r="H44" i="10"/>
  <c r="H47" i="10"/>
  <c r="J48" i="10"/>
  <c r="I48" i="10" s="1"/>
  <c r="H51" i="10"/>
  <c r="H54" i="10"/>
  <c r="J55" i="10"/>
  <c r="I55" i="10" s="1"/>
  <c r="J59" i="10"/>
  <c r="I59" i="10" s="1"/>
  <c r="J64" i="10"/>
  <c r="I64" i="10" s="1"/>
  <c r="J67" i="10"/>
  <c r="I67" i="10" s="1"/>
  <c r="J72" i="10"/>
  <c r="I72" i="10" s="1"/>
  <c r="J75" i="10"/>
  <c r="I75" i="10" s="1"/>
  <c r="J80" i="10"/>
  <c r="I80" i="10" s="1"/>
  <c r="J30" i="10"/>
  <c r="I30" i="10" s="1"/>
  <c r="J15" i="10"/>
  <c r="I15" i="10" s="1"/>
  <c r="H18" i="10"/>
  <c r="J21" i="10"/>
  <c r="I21" i="10" s="1"/>
  <c r="J26" i="10"/>
  <c r="I26" i="10" s="1"/>
  <c r="J29" i="10"/>
  <c r="I29" i="10" s="1"/>
  <c r="J34" i="10"/>
  <c r="I34" i="10" s="1"/>
  <c r="J37" i="10"/>
  <c r="I37" i="10" s="1"/>
  <c r="J42" i="10"/>
  <c r="I42" i="10" s="1"/>
  <c r="J45" i="10"/>
  <c r="I45" i="10" s="1"/>
  <c r="J52" i="10"/>
  <c r="I52" i="10" s="1"/>
  <c r="J57" i="10"/>
  <c r="I57" i="10" s="1"/>
  <c r="J58" i="10"/>
  <c r="I58" i="10" s="1"/>
  <c r="H60" i="10"/>
  <c r="H62" i="10"/>
  <c r="H68" i="10"/>
  <c r="H70" i="10"/>
  <c r="H73" i="10"/>
  <c r="J74" i="10"/>
  <c r="I74" i="10" s="1"/>
  <c r="H76" i="10"/>
  <c r="H78" i="10"/>
  <c r="H85" i="10"/>
  <c r="J89" i="10"/>
  <c r="I89" i="10" s="1"/>
  <c r="J92" i="10"/>
  <c r="I92" i="10" s="1"/>
  <c r="H94" i="10"/>
  <c r="J96" i="10"/>
  <c r="I96" i="10" s="1"/>
  <c r="H98" i="10"/>
  <c r="AK11" i="10"/>
  <c r="H32" i="10"/>
  <c r="H35" i="10"/>
  <c r="J36" i="10"/>
  <c r="I36" i="10" s="1"/>
  <c r="H38" i="10"/>
  <c r="H40" i="10"/>
  <c r="H43" i="10"/>
  <c r="J44" i="10"/>
  <c r="I44" i="10" s="1"/>
  <c r="H46" i="10"/>
  <c r="H48" i="10"/>
  <c r="H50" i="10"/>
  <c r="J51" i="10"/>
  <c r="I51" i="10" s="1"/>
  <c r="H53" i="10"/>
  <c r="H55" i="10"/>
  <c r="J60" i="10"/>
  <c r="I60" i="10" s="1"/>
  <c r="J63" i="10"/>
  <c r="I63" i="10" s="1"/>
  <c r="J68" i="10"/>
  <c r="I68" i="10" s="1"/>
  <c r="J71" i="10"/>
  <c r="I71" i="10" s="1"/>
  <c r="J76" i="10"/>
  <c r="I76" i="10" s="1"/>
  <c r="H80" i="10"/>
  <c r="J86" i="10"/>
  <c r="I86" i="10" s="1"/>
  <c r="H86" i="10"/>
  <c r="J88" i="10"/>
  <c r="I88" i="10" s="1"/>
  <c r="H99" i="10"/>
  <c r="Q11" i="10"/>
  <c r="Y11" i="10"/>
  <c r="V11" i="10"/>
  <c r="Z11" i="10"/>
  <c r="J99" i="10"/>
  <c r="I99" i="10" s="1"/>
  <c r="AO11" i="10"/>
  <c r="W11" i="10"/>
  <c r="N13" i="10"/>
  <c r="AH11" i="10"/>
  <c r="J90" i="10"/>
  <c r="I90" i="10" s="1"/>
  <c r="AC11" i="10"/>
  <c r="H84" i="10"/>
  <c r="H90" i="10"/>
  <c r="I106" i="10"/>
  <c r="L160" i="10"/>
  <c r="L153" i="10" s="1"/>
  <c r="K13" i="10"/>
  <c r="AA13" i="10"/>
  <c r="J85" i="10"/>
  <c r="I85" i="10" s="1"/>
  <c r="J87" i="10"/>
  <c r="I87" i="10" s="1"/>
  <c r="H89" i="10"/>
  <c r="I129" i="10"/>
  <c r="I130" i="10" s="1"/>
  <c r="I171" i="10"/>
  <c r="H174" i="10"/>
  <c r="H171" i="10" s="1"/>
  <c r="I124" i="10"/>
  <c r="I125" i="10" s="1"/>
  <c r="M104" i="10"/>
  <c r="AG104" i="10"/>
  <c r="H124" i="10"/>
  <c r="H125" i="10" s="1"/>
  <c r="K125" i="10"/>
  <c r="O125" i="10"/>
  <c r="U160" i="10"/>
  <c r="N104" i="10"/>
  <c r="H109" i="10"/>
  <c r="H114" i="10"/>
  <c r="H115" i="10" s="1"/>
  <c r="H119" i="10"/>
  <c r="H120" i="10" s="1"/>
  <c r="H134" i="10"/>
  <c r="H135" i="10" s="1"/>
  <c r="J139" i="10"/>
  <c r="J140" i="10" s="1"/>
  <c r="H144" i="10"/>
  <c r="H145" i="10" s="1"/>
  <c r="J148" i="10"/>
  <c r="J149" i="10" s="1"/>
  <c r="U154" i="10"/>
  <c r="J160" i="10"/>
  <c r="J153" i="10" s="1"/>
  <c r="AN160" i="10"/>
  <c r="AN153" i="10" s="1"/>
  <c r="AS2" i="10" s="1"/>
  <c r="AN173" i="10"/>
  <c r="AN171" i="10" s="1"/>
  <c r="U11" i="10" l="1"/>
  <c r="J6" i="7" s="1"/>
  <c r="J7" i="7"/>
  <c r="H83" i="10"/>
  <c r="H160" i="10"/>
  <c r="I119" i="10"/>
  <c r="I120" i="10" s="1"/>
  <c r="I84" i="10"/>
  <c r="I83" i="10" s="1"/>
  <c r="J83" i="10"/>
  <c r="L20" i="7"/>
  <c r="J145" i="10"/>
  <c r="I160" i="10"/>
  <c r="R20" i="7"/>
  <c r="J179" i="10"/>
  <c r="U153" i="10"/>
  <c r="AA11" i="10"/>
  <c r="H154" i="10"/>
  <c r="H153" i="10" s="1"/>
  <c r="H10" i="7"/>
  <c r="J110" i="10"/>
  <c r="I109" i="10"/>
  <c r="I110" i="10" s="1"/>
  <c r="H13" i="7"/>
  <c r="AG82" i="10"/>
  <c r="AU171" i="10"/>
  <c r="H12" i="7"/>
  <c r="I179" i="10"/>
  <c r="I153" i="10"/>
  <c r="AM11" i="10"/>
  <c r="L11" i="10"/>
  <c r="AS11" i="10"/>
  <c r="P20" i="7"/>
  <c r="N20" i="7"/>
  <c r="J20" i="7"/>
  <c r="K11" i="10"/>
  <c r="I139" i="10"/>
  <c r="I140" i="10" s="1"/>
  <c r="I134" i="10"/>
  <c r="I135" i="10" s="1"/>
  <c r="H179" i="10"/>
  <c r="I114" i="10"/>
  <c r="I115" i="10" s="1"/>
  <c r="N82" i="10"/>
  <c r="N11" i="10" s="1"/>
  <c r="J13" i="10"/>
  <c r="H13" i="10"/>
  <c r="O11" i="10"/>
  <c r="O9" i="10" s="1"/>
  <c r="M82" i="10"/>
  <c r="M11" i="10" s="1"/>
  <c r="J104" i="10"/>
  <c r="H110" i="10"/>
  <c r="H104" i="10"/>
  <c r="I148" i="10"/>
  <c r="I149" i="10" s="1"/>
  <c r="I13" i="10"/>
  <c r="U9" i="10" l="1"/>
  <c r="J4" i="7" s="1"/>
  <c r="AG11" i="10"/>
  <c r="N8" i="7"/>
  <c r="AS9" i="10"/>
  <c r="R4" i="7" s="1"/>
  <c r="R6" i="7"/>
  <c r="AA9" i="10"/>
  <c r="L4" i="7" s="1"/>
  <c r="L6" i="7"/>
  <c r="AM9" i="10"/>
  <c r="P4" i="7" s="1"/>
  <c r="P6" i="7"/>
  <c r="AU153" i="10"/>
  <c r="H9" i="7"/>
  <c r="AU13" i="10"/>
  <c r="H7" i="7"/>
  <c r="I104" i="10"/>
  <c r="I82" i="10" s="1"/>
  <c r="I11" i="10" s="1"/>
  <c r="I9" i="10" s="1"/>
  <c r="AU83" i="10"/>
  <c r="H82" i="10"/>
  <c r="H8" i="7" s="1"/>
  <c r="J82" i="10"/>
  <c r="J11" i="10" s="1"/>
  <c r="J9" i="10" s="1"/>
  <c r="N6" i="7" l="1"/>
  <c r="AG9" i="10"/>
  <c r="N4" i="7" s="1"/>
  <c r="H4" i="7" s="1"/>
  <c r="AU82" i="10"/>
  <c r="H11" i="10"/>
  <c r="H6" i="7" s="1"/>
  <c r="AU11" i="10" l="1"/>
  <c r="H9" i="10"/>
  <c r="AU9" i="10" s="1"/>
  <c r="C5" i="7"/>
</calcChain>
</file>

<file path=xl/sharedStrings.xml><?xml version="1.0" encoding="utf-8"?>
<sst xmlns="http://schemas.openxmlformats.org/spreadsheetml/2006/main" count="1523" uniqueCount="441">
  <si>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</si>
  <si>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</si>
  <si>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</si>
  <si>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</si>
  <si>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</si>
  <si>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</si>
  <si>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</si>
  <si>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</si>
  <si>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</si>
  <si>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</si>
  <si>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</si>
  <si>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</si>
  <si>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</si>
  <si>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</si>
  <si>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</si>
  <si>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</si>
  <si>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</si>
  <si>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</si>
  <si>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</si>
  <si>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</si>
  <si>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</si>
  <si>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</si>
  <si>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</si>
  <si>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</si>
  <si>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</si>
  <si>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</si>
  <si>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</si>
  <si>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</si>
  <si>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</si>
  <si>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</si>
  <si>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</si>
  <si>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</si>
  <si>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</si>
  <si>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</si>
  <si>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</si>
  <si>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</si>
  <si>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</si>
  <si>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</si>
  <si>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</si>
  <si>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</si>
  <si>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</si>
  <si>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</si>
  <si>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</si>
  <si>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</si>
  <si>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</si>
  <si>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</si>
  <si>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</si>
  <si>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</si>
  <si>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</si>
  <si>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</si>
  <si>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</si>
  <si>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</si>
  <si>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</si>
  <si>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</si>
  <si>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</si>
  <si>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</si>
  <si>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</si>
  <si>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</si>
  <si>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</si>
  <si>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</si>
  <si>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</si>
  <si>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</si>
  <si>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Технологическая практика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</si>
  <si>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</si>
  <si>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</si>
  <si>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</si>
  <si>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</si>
  <si>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</si>
  <si>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</si>
  <si>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</si>
  <si>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</si>
  <si>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</si>
  <si>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</si>
  <si>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</si>
  <si>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</si>
  <si>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</si>
  <si>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</si>
  <si>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</si>
  <si>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</si>
  <si>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</si>
  <si>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НОУ ВПО "Санкт-Петербургский Гуманитарный университет профсоюзов"_x000D_</t>
  </si>
  <si>
    <t>УТВЕРЖДАЮ</t>
  </si>
  <si>
    <t>План одобрен Ученым советом вуза</t>
  </si>
  <si>
    <t>УЧЕБНЫЙ ПЛАН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</si>
  <si>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</si>
  <si>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</si>
  <si>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</si>
  <si>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</si>
  <si>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</si>
  <si>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39.03.02</t>
  </si>
  <si>
    <t>Направление 39.03.02 Социальная работа</t>
  </si>
  <si>
    <t>Квалификация: бакалавр</t>
  </si>
  <si>
    <t>Год начала подготовки</t>
  </si>
  <si>
    <t>(по учебному плану)</t>
  </si>
  <si>
    <t>Образовательный стандарт</t>
  </si>
  <si>
    <t>СОГЛАСОВАНО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</si>
  <si>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</si>
  <si>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</si>
  <si>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</si>
  <si>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</si>
  <si>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</si>
  <si>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</si>
  <si>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</si>
  <si>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</si>
  <si>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</si>
  <si>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</si>
  <si>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</si>
  <si>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</si>
  <si>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</si>
  <si>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</si>
  <si>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</si>
  <si>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</si>
  <si>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</si>
  <si>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</si>
  <si>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</si>
  <si>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</si>
  <si>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</si>
  <si>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</si>
  <si>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</si>
  <si>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</si>
  <si>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</si>
  <si>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</si>
  <si>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</si>
  <si>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</si>
  <si>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</si>
  <si>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</si>
  <si>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</si>
  <si>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</si>
  <si>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</si>
  <si>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</si>
  <si>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</si>
  <si>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</si>
  <si>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</si>
  <si>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</si>
  <si>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</si>
  <si>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</si>
  <si>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</si>
  <si>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</si>
  <si>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</si>
  <si>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</si>
  <si>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</si>
  <si>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</si>
  <si>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</si>
  <si>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</si>
  <si>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</si>
  <si>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</si>
  <si>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</si>
  <si>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</si>
  <si>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</si>
  <si>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</si>
  <si>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</si>
  <si>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</si>
  <si>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</si>
  <si>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</si>
  <si>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</si>
  <si>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</si>
  <si>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</si>
  <si>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</si>
  <si>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</si>
  <si>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</si>
  <si>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</si>
  <si>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</si>
  <si>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</si>
  <si>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</si>
  <si>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</si>
  <si>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</si>
  <si>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У</t>
  </si>
  <si>
    <t>К</t>
  </si>
  <si>
    <t>II</t>
  </si>
  <si>
    <t>П</t>
  </si>
  <si>
    <t>III</t>
  </si>
  <si>
    <t>IV</t>
  </si>
  <si>
    <t>Г</t>
  </si>
  <si>
    <t>V</t>
  </si>
  <si>
    <t>VI</t>
  </si>
  <si>
    <t>VII</t>
  </si>
  <si>
    <t xml:space="preserve">2. Условные обозначения: 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</si>
  <si>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</si>
  <si>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</si>
  <si>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</si>
  <si>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</si>
  <si>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</si>
  <si>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</si>
  <si>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</si>
  <si>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Д</t>
  </si>
  <si>
    <t>Выпускная квалификационная работа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</si>
  <si>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</si>
  <si>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</si>
  <si>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</si>
  <si>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</si>
  <si>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</si>
  <si>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</si>
  <si>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</si>
  <si>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</si>
  <si>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</si>
  <si>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</si>
  <si>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</si>
  <si>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</si>
  <si>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</si>
  <si>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Б1.Б.6</t>
  </si>
  <si>
    <t>Математика</t>
  </si>
  <si>
    <t>Б1.Б.7</t>
  </si>
  <si>
    <t>Информатика</t>
  </si>
  <si>
    <t>Б1.Б.8</t>
  </si>
  <si>
    <t>Основы права</t>
  </si>
  <si>
    <t>Б1.Б.9</t>
  </si>
  <si>
    <t>Русский язык и культура речи</t>
  </si>
  <si>
    <t>Б1.Б.10</t>
  </si>
  <si>
    <t>Профсоюзное движение</t>
  </si>
  <si>
    <t>Б1.Б.11</t>
  </si>
  <si>
    <t>Культурология</t>
  </si>
  <si>
    <t>Б1.Б.12</t>
  </si>
  <si>
    <t>История культуры Санкт-Петербурга</t>
  </si>
  <si>
    <t>Б1.Б.13</t>
  </si>
  <si>
    <t>Б1.Б.14</t>
  </si>
  <si>
    <t>Социология</t>
  </si>
  <si>
    <t>Б1.Б.15</t>
  </si>
  <si>
    <t>Введение в профессию. Социальная работа</t>
  </si>
  <si>
    <t>Б1.Б.16</t>
  </si>
  <si>
    <t>Основы социального государства и гражданского общества</t>
  </si>
  <si>
    <t>Б1.Б.17</t>
  </si>
  <si>
    <t>Современная научная картина мира</t>
  </si>
  <si>
    <t>Б1.Б.18</t>
  </si>
  <si>
    <t>Социальная экология</t>
  </si>
  <si>
    <t>Б1.Б.19</t>
  </si>
  <si>
    <t>Теория социальной работы</t>
  </si>
  <si>
    <t>Б1.Б.20</t>
  </si>
  <si>
    <t>История социальной работы</t>
  </si>
  <si>
    <t>Б1.Б.21</t>
  </si>
  <si>
    <t>Правовое обеспечение социальной работы</t>
  </si>
  <si>
    <t>Б1.Б.22</t>
  </si>
  <si>
    <t>Экономические основы социальной работы</t>
  </si>
  <si>
    <t>Б1.Б.23</t>
  </si>
  <si>
    <t>Технология социальной работы</t>
  </si>
  <si>
    <t>Б1.Б.24</t>
  </si>
  <si>
    <t>Конфликтология в социальной работе</t>
  </si>
  <si>
    <t>Б1.Б.25</t>
  </si>
  <si>
    <t>Б1.Б.26</t>
  </si>
  <si>
    <t>Социальная квалиметрия, оценка качества и стандартизация социальных услуг</t>
  </si>
  <si>
    <t>Б1.Б.27</t>
  </si>
  <si>
    <t>Б1.Б.28</t>
  </si>
  <si>
    <t>Основы социальной медицины</t>
  </si>
  <si>
    <t>Б1.Б.29</t>
  </si>
  <si>
    <t>Б1.Б.30</t>
  </si>
  <si>
    <t>Социальная педагогика</t>
  </si>
  <si>
    <t>Б1.Б.31</t>
  </si>
  <si>
    <t>Основы социального образования</t>
  </si>
  <si>
    <t>Б1.Б.32</t>
  </si>
  <si>
    <t>Психология социальной работы</t>
  </si>
  <si>
    <t>Б1.Б.33</t>
  </si>
  <si>
    <t>Б1.В.ОД.1</t>
  </si>
  <si>
    <t>Социальная статистика</t>
  </si>
  <si>
    <t>Б1.В.ОД.2</t>
  </si>
  <si>
    <t>Б1.В.ОД.3</t>
  </si>
  <si>
    <t>Б1.В.ОД.4</t>
  </si>
  <si>
    <t>Б1.В.ОД.5</t>
  </si>
  <si>
    <t>Индивидуальное и семейное консультирование</t>
  </si>
  <si>
    <t>Б1.В.ОД.6</t>
  </si>
  <si>
    <t>Б1.В.ОД.7</t>
  </si>
  <si>
    <t>Б1.В.ОД.8</t>
  </si>
  <si>
    <t>Б1.В.ОД.9</t>
  </si>
  <si>
    <t>Б1.В.ОД.10</t>
  </si>
  <si>
    <t>Б1.В.ОД.11</t>
  </si>
  <si>
    <t>Профилактика девиантного поведения в психосоциальной работе</t>
  </si>
  <si>
    <t>Б1.В.ОД.12</t>
  </si>
  <si>
    <t>Б1.В.ОД.13</t>
  </si>
  <si>
    <t>Социальное проектирование и моделирование в социальной работе</t>
  </si>
  <si>
    <t>Б1.В.ОД.14</t>
  </si>
  <si>
    <t>Б1.В.ОД.15</t>
  </si>
  <si>
    <t>Б1.В.ОД.16</t>
  </si>
  <si>
    <t>Делопроизводство и документационное обеспечение в социальной работе</t>
  </si>
  <si>
    <t>Б1.В.ОД.17</t>
  </si>
  <si>
    <t>Теория креативности и социальная инноватика</t>
  </si>
  <si>
    <t>Комплексное сопровождение семей группы риска</t>
  </si>
  <si>
    <t>Методы исследования в социальной работе</t>
  </si>
  <si>
    <t>Б1.В.ДВ.8</t>
  </si>
  <si>
    <t>Б1.В.ДВ.9</t>
  </si>
  <si>
    <t>Валеология</t>
  </si>
  <si>
    <t>Социальная безопасность</t>
  </si>
  <si>
    <t>Основы социальной политики</t>
  </si>
  <si>
    <t>Основы психосоциальной работы</t>
  </si>
  <si>
    <t>Ознакомительная практика</t>
  </si>
  <si>
    <t>Мировая культура и искусство</t>
  </si>
  <si>
    <t>Контрольные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</si>
  <si>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</si>
  <si>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</si>
  <si>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</si>
  <si>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</si>
  <si>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</si>
  <si>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</si>
  <si>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Обязательная часть</t>
  </si>
  <si>
    <t>Вариативная часть</t>
  </si>
  <si>
    <t>Практики</t>
  </si>
  <si>
    <t>Б2.Б</t>
  </si>
  <si>
    <t>Б2.В</t>
  </si>
  <si>
    <t>6-9</t>
  </si>
  <si>
    <t>Б3.Б</t>
  </si>
  <si>
    <t>Базовая часть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</si>
  <si>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</si>
  <si>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</si>
  <si>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</si>
  <si>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</si>
  <si>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</si>
  <si>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</si>
  <si>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</si>
  <si>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</si>
  <si>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</si>
  <si>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</si>
  <si>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</si>
  <si>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</si>
  <si>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&gt;160</t>
  </si>
  <si>
    <t>&gt;20</t>
  </si>
  <si>
    <t>Итого обязательная часть (&gt;40%)</t>
  </si>
  <si>
    <t>Форма обучения: заочная</t>
  </si>
  <si>
    <t>Профиль: "Социальная работа с различными группами населения"</t>
  </si>
  <si>
    <t>Общая психология</t>
  </si>
  <si>
    <t>Возрастная психология</t>
  </si>
  <si>
    <t>Социальная психология</t>
  </si>
  <si>
    <t>Тренинг общения</t>
  </si>
  <si>
    <t>Практикум по саморазвитию и самообразованию</t>
  </si>
  <si>
    <t>Организация, управление и администрирование в социальной работе</t>
  </si>
  <si>
    <t>Информационные технологии в социальной сфере</t>
  </si>
  <si>
    <t>Психотерапевтические техники в социальной работе</t>
  </si>
  <si>
    <t>Основы психотерапии</t>
  </si>
  <si>
    <t>Этнопсихология и этнопедагогика</t>
  </si>
  <si>
    <t>Благотворительная деятельность в России</t>
  </si>
  <si>
    <t>Социальное предпринимательство</t>
  </si>
  <si>
    <t>Семьеведение</t>
  </si>
  <si>
    <t>Занятость населения и ее регулирование</t>
  </si>
  <si>
    <t>Социальная работа на мунициальном уровне</t>
  </si>
  <si>
    <t>Система социальной защиты населения</t>
  </si>
  <si>
    <t>Инновационные технологии в социальной работе</t>
  </si>
  <si>
    <t>Социальная  работа с пожилыми людьми</t>
  </si>
  <si>
    <t>Методы социально-психологической диагностики  в социальной работе</t>
  </si>
  <si>
    <t xml:space="preserve">Социальная работа с бездомными людьми </t>
  </si>
  <si>
    <t>Законодательное и нормативно-правовое обеспечение социальной работы</t>
  </si>
  <si>
    <t>Социальная работа с лицами с аддиктивным поведением</t>
  </si>
  <si>
    <t>Опека и попечительство</t>
  </si>
  <si>
    <t>Социальная работа с молодежью</t>
  </si>
  <si>
    <t>Технологии социальной работы с жертвами насилия</t>
  </si>
  <si>
    <t>Педагогика</t>
  </si>
  <si>
    <t>Социальная реабилитация</t>
  </si>
  <si>
    <t>Б1.Б.34</t>
  </si>
  <si>
    <t>Б1.Б.35</t>
  </si>
  <si>
    <t>Б1.Б.36</t>
  </si>
  <si>
    <t>Б1.Б.37</t>
  </si>
  <si>
    <t>Б1.Б.38</t>
  </si>
  <si>
    <t>Б1.Б.39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</si>
  <si>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</si>
  <si>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</si>
  <si>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</si>
  <si>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</si>
  <si>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</si>
  <si>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</si>
  <si>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</si>
  <si>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</si>
  <si>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</si>
  <si>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Б1.Б.49</t>
  </si>
  <si>
    <t>Б1.Б.50</t>
  </si>
  <si>
    <t>Б1.Б.51</t>
  </si>
  <si>
    <t xml:space="preserve">Элективные дисциплины </t>
  </si>
  <si>
    <t>Профессионально-этические основы социальной работы</t>
  </si>
  <si>
    <t>Социальная работа с инвалидами</t>
  </si>
  <si>
    <t>Технологии социальной работы в различных сферах жизнедеятельности общества</t>
  </si>
  <si>
    <t>Социальная работа с представителями различных меньшинств</t>
  </si>
  <si>
    <t>УК-1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</si>
  <si>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</si>
  <si>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{+}</t>
  </si>
  <si>
    <t>УК-2</t>
  </si>
  <si>
    <t xml:space="preserve">Способен определять круг задач в рамках поставленной цели и выбирать оптимальные способы их  решения, исходя из действующих правовых норм, имеющихся ресурсов и ограничений </t>
  </si>
  <si>
    <t>УК-3</t>
  </si>
  <si>
    <t>Способен осуществлять социальное взаимодействие и реализовывать свою роль в команде</t>
  </si>
  <si>
    <t>Психология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</si>
  <si>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</si>
  <si>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</si>
  <si>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УК-5</t>
  </si>
  <si>
    <t>Способен воспринимать межкультурное разнообразие общества в социально-историческом, этическом и философском контекстах</t>
  </si>
  <si>
    <t>УК-6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</si>
  <si>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</si>
  <si>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</si>
  <si>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</si>
  <si>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</t>
  </si>
  <si>
    <t>ОПК-1</t>
  </si>
  <si>
    <t>ОПК-2</t>
  </si>
  <si>
    <t>Способен описывать социальные явления и процессы на основе анализа и обобщения профессиональной информации, научных теорий, концепций и актуальных подходов</t>
  </si>
  <si>
    <t>ОПК-3</t>
  </si>
  <si>
    <t>Способен составлять и оформлять отчеты по результатам профессиональной деятельности в сфере социальной работы</t>
  </si>
  <si>
    <t>ОПК-4</t>
  </si>
  <si>
    <t>Способен к использованию, контролю и оценке методов и приемов осуществления профессиональной деятельности в сфере социальной работы</t>
  </si>
  <si>
    <t>ПК-1</t>
  </si>
  <si>
    <t>ПК-2</t>
  </si>
  <si>
    <t>ПК-3</t>
  </si>
  <si>
    <t>ПК-4</t>
  </si>
  <si>
    <t>ПК-5</t>
  </si>
  <si>
    <t>Каф</t>
  </si>
  <si>
    <t>Формируемые компетенции</t>
  </si>
  <si>
    <t>?</t>
  </si>
  <si>
    <t>Занятость населения и ее  регулирование</t>
  </si>
  <si>
    <t>Методы социально-психологической диагностики в социальной работе</t>
  </si>
  <si>
    <t>Социальная работа с бездомными людьми</t>
  </si>
  <si>
    <t>Профилактика девиантного поведения в социальной работе</t>
  </si>
  <si>
    <t>Социальная работа  с инвалидами</t>
  </si>
  <si>
    <t>Б1.В.ДВ.1.1</t>
  </si>
  <si>
    <t>Б1.В.ДВ.1.2</t>
  </si>
  <si>
    <t>Б1.В.ДВ.2.1</t>
  </si>
  <si>
    <t>Б1.В.ДВ.2.2</t>
  </si>
  <si>
    <t>УК-10</t>
  </si>
  <si>
    <t xml:space="preserve">изменение формулировки </t>
  </si>
  <si>
    <t>изменение формулировки</t>
  </si>
  <si>
    <t>довавление компетенции</t>
  </si>
  <si>
    <t>УК-9</t>
  </si>
  <si>
    <t>добавление компетенции</t>
  </si>
  <si>
    <t>Срок обучения: 4 г. 7 мес.</t>
  </si>
  <si>
    <t>Профиль: "Психолог в социальной сфере"</t>
  </si>
  <si>
    <t>-</t>
  </si>
  <si>
    <t>Организационная психология</t>
  </si>
  <si>
    <t>Психологическая помощь людям, переживающим стресс, кризис, острое горе</t>
  </si>
  <si>
    <t>Методология социально-психологического тренинга</t>
  </si>
  <si>
    <t>Психология экстремальных ситуаций</t>
  </si>
  <si>
    <t>Способен к осуществлению психолого-педагогической деятельности в социальной сфере</t>
  </si>
  <si>
    <t>ПК-6</t>
  </si>
  <si>
    <t>Способен   выбирать   адекватные,   надежные  и валидные методы количественной и качественной психологической оценки, организовывать сбор данных для решения задач психодиагностики в заданной области исследований и практики</t>
  </si>
  <si>
    <t>Способен использовать основные формы психологической помощи для решения конкретной проблемы отдельных лиц, групп населения и (или) организаций,   в   том   числе   лицам   с   ограниченными возможностями здоровья  и при организации инклюзивного образования</t>
  </si>
  <si>
    <t>Способен      выполнять      организационную и техническую работу в реализации конкретных мероприятий профилактического, развивающего, коррекционного или реабилитационного характера</t>
  </si>
  <si>
    <t xml:space="preserve">УК-9 </t>
  </si>
  <si>
    <t xml:space="preserve">УК-10 </t>
  </si>
  <si>
    <t>Способен формировать нетерпимое отношение к коррупционному поведению</t>
  </si>
  <si>
    <t>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</si>
  <si>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 xml:space="preserve"> Способен принимать обоснованные экономические решения в различных областях жизнедеятельности</t>
  </si>
  <si>
    <t>Способен понимать принципы работы современных информационных технологий и использовать их для решения задач профессиональной деятельности</t>
  </si>
  <si>
    <t>Способен выявлять граждан, оказавшихся в трудной жизненной ситуации, определять объемы, виды и формы социального обслуживания и меры социальной поддержки таких граждан</t>
  </si>
  <si>
    <t>Способен к организации социального обслуживания и социальной поддержки граждан с учетом их индивидуальных потребностей</t>
  </si>
  <si>
    <t>Б1.В.ОД.18</t>
  </si>
  <si>
    <t>Б1.В.ОД.19</t>
  </si>
  <si>
    <t>Управление случаем в социальной работе</t>
  </si>
  <si>
    <t>Б1.Б.52</t>
  </si>
  <si>
    <t xml:space="preserve">ПК-5 </t>
  </si>
  <si>
    <t>Деловая культура</t>
  </si>
  <si>
    <t>История России</t>
  </si>
  <si>
    <t>Всеобщая история</t>
  </si>
  <si>
    <t>Б1.Б.53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</si>
</sst>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9"/>
        <bgColor indexed="20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C0C0C0"/>
        <bgColor indexed="1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2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26" fillId="0" borderId="0"/>
    <xf numFmtId="0" fontId="2" fillId="0" borderId="0"/>
    <xf numFmtId="0" fontId="32" fillId="0" borderId="0"/>
    <xf numFmtId="0" fontId="2" fillId="0" borderId="0"/>
  </cellStyleXfs>
  <cellXfs count="620">
    <xf numFmtId="0" fontId="0" fillId="0" borderId="0" xfId="0"/>
    <xf numFmtId="0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4" borderId="0" xfId="1" applyNumberFormat="1" applyFill="1"/>
    <xf numFmtId="0" fontId="0" fillId="0" borderId="0" xfId="0" applyFill="1" applyProtection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2" fillId="2" borderId="14" xfId="1" applyNumberFormat="1" applyFont="1" applyFill="1" applyBorder="1" applyAlignment="1">
      <alignment horizontal="left" vertical="center" wrapText="1"/>
    </xf>
    <xf numFmtId="0" fontId="2" fillId="3" borderId="14" xfId="1" applyNumberFormat="1" applyFont="1" applyFill="1" applyBorder="1" applyAlignment="1">
      <alignment horizontal="center" vertical="center"/>
    </xf>
    <xf numFmtId="0" fontId="4" fillId="5" borderId="0" xfId="0" applyFont="1" applyFill="1" applyProtection="1"/>
    <xf numFmtId="0" fontId="2" fillId="6" borderId="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3" borderId="15" xfId="1" applyNumberFormat="1" applyFont="1" applyFill="1" applyBorder="1" applyAlignment="1">
      <alignment horizontal="center" vertical="center"/>
    </xf>
    <xf numFmtId="0" fontId="2" fillId="6" borderId="15" xfId="1" applyNumberFormat="1" applyFont="1" applyFill="1" applyBorder="1" applyAlignment="1">
      <alignment horizontal="center" vertical="center"/>
    </xf>
    <xf numFmtId="0" fontId="2" fillId="3" borderId="16" xfId="1" applyNumberFormat="1" applyFont="1" applyFill="1" applyBorder="1" applyAlignment="1" applyProtection="1">
      <alignment horizontal="left" vertical="center" wrapText="1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3" applyNumberFormat="1" applyFont="1" applyFill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6" borderId="18" xfId="3" applyNumberFormat="1" applyFont="1" applyFill="1" applyBorder="1" applyAlignment="1">
      <alignment horizontal="center" vertical="center"/>
    </xf>
    <xf numFmtId="0" fontId="5" fillId="4" borderId="0" xfId="3" applyNumberFormat="1" applyFill="1"/>
    <xf numFmtId="0" fontId="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4" borderId="0" xfId="2" applyNumberFormat="1" applyFill="1"/>
    <xf numFmtId="0" fontId="2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" fillId="4" borderId="0" xfId="0" applyFont="1" applyFill="1" applyProtection="1"/>
    <xf numFmtId="0" fontId="2" fillId="2" borderId="8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 applyProtection="1">
      <alignment horizontal="left" vertical="center"/>
      <protection locked="0"/>
    </xf>
    <xf numFmtId="0" fontId="2" fillId="6" borderId="8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8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6" borderId="18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 applyProtection="1">
      <alignment horizontal="center" vertical="center"/>
      <protection locked="0"/>
    </xf>
    <xf numFmtId="0" fontId="2" fillId="2" borderId="21" xfId="2" applyNumberFormat="1" applyFont="1" applyFill="1" applyBorder="1" applyAlignment="1">
      <alignment horizontal="center" vertical="center"/>
    </xf>
    <xf numFmtId="0" fontId="2" fillId="6" borderId="18" xfId="2" applyNumberFormat="1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23" xfId="1" applyNumberFormat="1" applyFont="1" applyFill="1" applyBorder="1" applyAlignment="1" applyProtection="1">
      <alignment horizontal="left" vertical="center"/>
      <protection locked="0"/>
    </xf>
    <xf numFmtId="0" fontId="2" fillId="4" borderId="0" xfId="1" applyNumberFormat="1" applyFont="1" applyFill="1" applyAlignment="1">
      <alignment horizontal="center" vertical="center"/>
    </xf>
    <xf numFmtId="0" fontId="2" fillId="5" borderId="0" xfId="1" applyNumberFormat="1" applyFont="1" applyFill="1" applyAlignment="1">
      <alignment horizontal="center" vertical="center"/>
    </xf>
    <xf numFmtId="0" fontId="2" fillId="7" borderId="0" xfId="1" applyNumberFormat="1" applyFont="1" applyFill="1" applyAlignment="1">
      <alignment horizontal="center" vertical="center"/>
    </xf>
    <xf numFmtId="0" fontId="2" fillId="2" borderId="21" xfId="1" applyNumberFormat="1" applyFont="1" applyFill="1" applyBorder="1" applyAlignment="1">
      <alignment horizontal="center" vertical="center"/>
    </xf>
    <xf numFmtId="0" fontId="2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2" fillId="2" borderId="2" xfId="1" applyNumberFormat="1" applyFont="1" applyFill="1" applyBorder="1" applyAlignment="1">
      <alignment horizontal="center" vertical="top" wrapText="1"/>
    </xf>
    <xf numFmtId="0" fontId="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7" xfId="1" applyNumberFormat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vertical="center"/>
    </xf>
    <xf numFmtId="0" fontId="2" fillId="2" borderId="18" xfId="1" applyNumberFormat="1" applyFont="1" applyFill="1" applyBorder="1" applyAlignment="1">
      <alignment horizontal="center" vertical="center"/>
    </xf>
    <xf numFmtId="12" fontId="2" fillId="3" borderId="8" xfId="1" applyNumberFormat="1" applyFont="1" applyFill="1" applyBorder="1" applyAlignment="1">
      <alignment horizontal="center" vertical="center"/>
    </xf>
    <xf numFmtId="12" fontId="2" fillId="2" borderId="8" xfId="1" applyNumberFormat="1" applyFont="1" applyFill="1" applyBorder="1" applyAlignment="1">
      <alignment horizontal="center" vertical="center"/>
    </xf>
    <xf numFmtId="12" fontId="2" fillId="3" borderId="0" xfId="1" applyNumberFormat="1" applyFont="1" applyFill="1" applyBorder="1" applyAlignment="1">
      <alignment horizontal="center" vertical="center"/>
    </xf>
    <xf numFmtId="12" fontId="2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2" fillId="2" borderId="5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 applyProtection="1">
      <alignment horizontal="left" vertical="center"/>
      <protection locked="0"/>
    </xf>
    <xf numFmtId="0" fontId="2" fillId="3" borderId="1" xfId="2" applyNumberFormat="1" applyFont="1" applyFill="1" applyBorder="1" applyAlignment="1">
      <alignment horizontal="center" vertical="center" wrapText="1"/>
    </xf>
    <xf numFmtId="0" fontId="2" fillId="2" borderId="37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top" wrapText="1"/>
    </xf>
    <xf numFmtId="0" fontId="2" fillId="2" borderId="14" xfId="2" applyNumberFormat="1" applyFont="1" applyFill="1" applyBorder="1" applyAlignment="1">
      <alignment horizontal="left" vertical="center" wrapText="1"/>
    </xf>
    <xf numFmtId="0" fontId="2" fillId="3" borderId="15" xfId="2" applyNumberFormat="1" applyFont="1" applyFill="1" applyBorder="1" applyAlignment="1">
      <alignment horizontal="center" vertical="center"/>
    </xf>
    <xf numFmtId="12" fontId="2" fillId="2" borderId="26" xfId="2" applyNumberFormat="1" applyFont="1" applyFill="1" applyBorder="1" applyAlignment="1">
      <alignment vertical="center"/>
    </xf>
    <xf numFmtId="12" fontId="2" fillId="2" borderId="29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left" vertical="center"/>
    </xf>
    <xf numFmtId="0" fontId="2" fillId="3" borderId="0" xfId="2" applyNumberFormat="1" applyFont="1" applyFill="1" applyBorder="1" applyAlignment="1">
      <alignment horizontal="center" vertical="center"/>
    </xf>
    <xf numFmtId="0" fontId="2" fillId="2" borderId="38" xfId="2" applyNumberFormat="1" applyFont="1" applyFill="1" applyBorder="1" applyAlignment="1">
      <alignment horizontal="center" vertical="center"/>
    </xf>
    <xf numFmtId="0" fontId="2" fillId="2" borderId="17" xfId="2" applyNumberFormat="1" applyFont="1" applyFill="1" applyBorder="1" applyAlignment="1">
      <alignment horizontal="center" vertical="center"/>
    </xf>
    <xf numFmtId="0" fontId="2" fillId="2" borderId="18" xfId="2" applyNumberFormat="1" applyFont="1" applyFill="1" applyBorder="1" applyAlignment="1">
      <alignment horizontal="center" vertical="center"/>
    </xf>
    <xf numFmtId="0" fontId="2" fillId="3" borderId="17" xfId="2" applyNumberFormat="1" applyFont="1" applyFill="1" applyBorder="1" applyAlignment="1">
      <alignment horizontal="center" vertical="center"/>
    </xf>
    <xf numFmtId="12" fontId="2" fillId="2" borderId="39" xfId="2" applyNumberFormat="1" applyFont="1" applyFill="1" applyBorder="1" applyAlignment="1">
      <alignment vertical="center"/>
    </xf>
    <xf numFmtId="0" fontId="2" fillId="2" borderId="40" xfId="2" applyNumberFormat="1" applyFont="1" applyFill="1" applyBorder="1" applyAlignment="1">
      <alignment vertical="center"/>
    </xf>
    <xf numFmtId="164" fontId="2" fillId="3" borderId="1" xfId="2" applyNumberFormat="1" applyFont="1" applyFill="1" applyBorder="1" applyAlignment="1">
      <alignment horizontal="center" vertical="center"/>
    </xf>
    <xf numFmtId="12" fontId="2" fillId="2" borderId="26" xfId="0" applyNumberFormat="1" applyFont="1" applyFill="1" applyBorder="1" applyAlignment="1" applyProtection="1">
      <alignment vertical="center"/>
    </xf>
    <xf numFmtId="164" fontId="2" fillId="2" borderId="17" xfId="0" applyNumberFormat="1" applyFont="1" applyFill="1" applyBorder="1" applyAlignment="1" applyProtection="1">
      <alignment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left" vertical="center"/>
      <protection locked="0"/>
    </xf>
    <xf numFmtId="0" fontId="2" fillId="3" borderId="8" xfId="2" applyNumberFormat="1" applyFont="1" applyFill="1" applyBorder="1" applyAlignment="1">
      <alignment horizontal="center" vertical="center"/>
    </xf>
    <xf numFmtId="0" fontId="2" fillId="3" borderId="14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 applyProtection="1">
      <alignment horizontal="left" vertical="center"/>
      <protection locked="0"/>
    </xf>
    <xf numFmtId="0" fontId="8" fillId="2" borderId="8" xfId="2" applyNumberFormat="1" applyFont="1" applyFill="1" applyBorder="1" applyAlignment="1">
      <alignment horizontal="center" vertical="center"/>
    </xf>
    <xf numFmtId="0" fontId="2" fillId="4" borderId="0" xfId="1" applyNumberFormat="1" applyFont="1" applyFill="1"/>
    <xf numFmtId="0" fontId="9" fillId="0" borderId="0" xfId="6"/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9" fillId="8" borderId="0" xfId="6" applyFont="1" applyFill="1" applyBorder="1" applyAlignment="1" applyProtection="1">
      <alignment horizontal="left" vertical="center"/>
      <protection locked="0"/>
    </xf>
    <xf numFmtId="0" fontId="9" fillId="8" borderId="11" xfId="6" applyNumberFormat="1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1" fillId="8" borderId="11" xfId="6" applyNumberFormat="1" applyFont="1" applyFill="1" applyBorder="1" applyAlignment="1" applyProtection="1">
      <alignment vertical="center"/>
      <protection locked="0"/>
    </xf>
    <xf numFmtId="0" fontId="21" fillId="8" borderId="0" xfId="6" applyNumberFormat="1" applyFont="1" applyFill="1" applyBorder="1" applyAlignment="1" applyProtection="1">
      <alignment vertical="center"/>
      <protection locked="0"/>
    </xf>
    <xf numFmtId="0" fontId="9" fillId="0" borderId="0" xfId="6" applyBorder="1"/>
    <xf numFmtId="0" fontId="20" fillId="8" borderId="0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0" xfId="6" applyFont="1" applyFill="1" applyBorder="1" applyAlignment="1" applyProtection="1">
      <alignment horizontal="left" vertical="top"/>
      <protection locked="0"/>
    </xf>
    <xf numFmtId="0" fontId="21" fillId="8" borderId="0" xfId="6" applyNumberFormat="1" applyFont="1" applyFill="1" applyBorder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/>
      <protection locked="0"/>
    </xf>
    <xf numFmtId="0" fontId="2" fillId="0" borderId="0" xfId="8"/>
    <xf numFmtId="0" fontId="2" fillId="0" borderId="0" xfId="8" applyBorder="1"/>
    <xf numFmtId="0" fontId="27" fillId="13" borderId="1" xfId="8" applyFont="1" applyFill="1" applyBorder="1" applyAlignment="1">
      <alignment horizontal="center" vertical="center"/>
    </xf>
    <xf numFmtId="0" fontId="2" fillId="14" borderId="14" xfId="8" applyFill="1" applyBorder="1"/>
    <xf numFmtId="0" fontId="28" fillId="14" borderId="14" xfId="8" applyFont="1" applyFill="1" applyBorder="1" applyAlignment="1">
      <alignment horizontal="left" vertical="center" wrapText="1"/>
    </xf>
    <xf numFmtId="0" fontId="2" fillId="0" borderId="14" xfId="8" applyBorder="1"/>
    <xf numFmtId="0" fontId="5" fillId="14" borderId="14" xfId="8" applyFont="1" applyFill="1" applyBorder="1" applyAlignment="1">
      <alignment horizontal="center" vertical="center"/>
    </xf>
    <xf numFmtId="0" fontId="28" fillId="14" borderId="14" xfId="8" applyNumberFormat="1" applyFont="1" applyFill="1" applyBorder="1" applyAlignment="1">
      <alignment horizontal="center" vertical="center"/>
    </xf>
    <xf numFmtId="0" fontId="2" fillId="12" borderId="14" xfId="8" applyFill="1" applyBorder="1"/>
    <xf numFmtId="0" fontId="5" fillId="15" borderId="14" xfId="8" applyFont="1" applyFill="1" applyBorder="1" applyAlignment="1">
      <alignment horizontal="center" vertical="center"/>
    </xf>
    <xf numFmtId="0" fontId="5" fillId="12" borderId="14" xfId="8" applyFont="1" applyFill="1" applyBorder="1" applyAlignment="1">
      <alignment horizontal="center" vertical="center"/>
    </xf>
    <xf numFmtId="0" fontId="2" fillId="0" borderId="22" xfId="8" applyBorder="1"/>
    <xf numFmtId="0" fontId="5" fillId="12" borderId="14" xfId="8" applyFont="1" applyFill="1" applyBorder="1" applyAlignment="1">
      <alignment horizontal="left" vertical="center" wrapText="1"/>
    </xf>
    <xf numFmtId="9" fontId="5" fillId="12" borderId="14" xfId="8" applyNumberFormat="1" applyFont="1" applyFill="1" applyBorder="1" applyAlignment="1">
      <alignment horizontal="center" vertical="center"/>
    </xf>
    <xf numFmtId="165" fontId="5" fillId="12" borderId="14" xfId="8" applyNumberFormat="1" applyFont="1" applyFill="1" applyBorder="1" applyAlignment="1">
      <alignment horizontal="center" vertical="center"/>
    </xf>
    <xf numFmtId="0" fontId="28" fillId="12" borderId="14" xfId="8" applyFont="1" applyFill="1" applyBorder="1" applyAlignment="1">
      <alignment horizontal="center" vertical="center"/>
    </xf>
    <xf numFmtId="0" fontId="5" fillId="0" borderId="14" xfId="8" applyFont="1" applyBorder="1" applyAlignment="1">
      <alignment horizontal="center" vertical="center"/>
    </xf>
    <xf numFmtId="0" fontId="28" fillId="12" borderId="13" xfId="8" applyFont="1" applyFill="1" applyBorder="1" applyAlignment="1">
      <alignment horizontal="center" vertical="center"/>
    </xf>
    <xf numFmtId="0" fontId="5" fillId="12" borderId="13" xfId="8" applyFont="1" applyFill="1" applyBorder="1" applyAlignment="1">
      <alignment horizontal="left" vertical="center"/>
    </xf>
    <xf numFmtId="9" fontId="5" fillId="12" borderId="13" xfId="8" applyNumberFormat="1" applyFont="1" applyFill="1" applyBorder="1" applyAlignment="1">
      <alignment horizontal="center" vertical="center"/>
    </xf>
    <xf numFmtId="0" fontId="5" fillId="12" borderId="13" xfId="8" applyFont="1" applyFill="1" applyBorder="1" applyAlignment="1">
      <alignment horizontal="center" vertical="center"/>
    </xf>
    <xf numFmtId="0" fontId="5" fillId="16" borderId="13" xfId="8" applyFont="1" applyFill="1" applyBorder="1" applyAlignment="1">
      <alignment horizontal="center" vertical="center"/>
    </xf>
    <xf numFmtId="0" fontId="2" fillId="12" borderId="13" xfId="8" applyFill="1" applyBorder="1"/>
    <xf numFmtId="0" fontId="28" fillId="17" borderId="1" xfId="8" applyFont="1" applyFill="1" applyBorder="1" applyAlignment="1">
      <alignment horizontal="center" vertical="center"/>
    </xf>
    <xf numFmtId="0" fontId="5" fillId="0" borderId="1" xfId="8" applyFont="1" applyBorder="1" applyAlignment="1">
      <alignment horizontal="left" vertical="center"/>
    </xf>
    <xf numFmtId="0" fontId="2" fillId="0" borderId="1" xfId="8" applyBorder="1"/>
    <xf numFmtId="0" fontId="5" fillId="16" borderId="1" xfId="8" applyFont="1" applyFill="1" applyBorder="1" applyAlignment="1">
      <alignment horizontal="center" vertical="center"/>
    </xf>
    <xf numFmtId="0" fontId="2" fillId="12" borderId="1" xfId="8" applyFill="1" applyBorder="1"/>
    <xf numFmtId="0" fontId="5" fillId="4" borderId="14" xfId="8" applyFont="1" applyFill="1" applyBorder="1" applyAlignment="1">
      <alignment horizontal="center" vertical="center"/>
    </xf>
    <xf numFmtId="0" fontId="5" fillId="12" borderId="1" xfId="8" applyFont="1" applyFill="1" applyBorder="1" applyAlignment="1">
      <alignment horizontal="center" vertical="center"/>
    </xf>
    <xf numFmtId="0" fontId="28" fillId="17" borderId="37" xfId="8" applyFont="1" applyFill="1" applyBorder="1" applyAlignment="1">
      <alignment horizontal="center" vertical="center"/>
    </xf>
    <xf numFmtId="0" fontId="5" fillId="0" borderId="37" xfId="8" applyFont="1" applyBorder="1" applyAlignment="1">
      <alignment horizontal="left" vertical="center"/>
    </xf>
    <xf numFmtId="0" fontId="2" fillId="0" borderId="37" xfId="8" applyBorder="1"/>
    <xf numFmtId="0" fontId="5" fillId="16" borderId="37" xfId="8" applyFont="1" applyFill="1" applyBorder="1" applyAlignment="1">
      <alignment horizontal="center" vertical="center"/>
    </xf>
    <xf numFmtId="0" fontId="2" fillId="12" borderId="37" xfId="8" applyFill="1" applyBorder="1"/>
    <xf numFmtId="0" fontId="5" fillId="12" borderId="37" xfId="8" applyFont="1" applyFill="1" applyBorder="1" applyAlignment="1">
      <alignment horizontal="center" vertical="center"/>
    </xf>
    <xf numFmtId="0" fontId="2" fillId="0" borderId="35" xfId="8" applyBorder="1"/>
    <xf numFmtId="0" fontId="28" fillId="12" borderId="1" xfId="8" applyFont="1" applyFill="1" applyBorder="1" applyAlignment="1">
      <alignment horizontal="center" vertical="center"/>
    </xf>
    <xf numFmtId="0" fontId="5" fillId="12" borderId="1" xfId="8" applyFont="1" applyFill="1" applyBorder="1" applyAlignment="1">
      <alignment horizontal="left" vertical="center"/>
    </xf>
    <xf numFmtId="49" fontId="5" fillId="16" borderId="1" xfId="8" applyNumberFormat="1" applyFont="1" applyFill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28" fillId="17" borderId="1" xfId="8" applyFont="1" applyFill="1" applyBorder="1" applyAlignment="1">
      <alignment horizontal="center"/>
    </xf>
    <xf numFmtId="0" fontId="5" fillId="0" borderId="0" xfId="8" applyFont="1" applyAlignment="1">
      <alignment horizontal="center" vertical="center"/>
    </xf>
    <xf numFmtId="0" fontId="5" fillId="0" borderId="37" xfId="8" applyFont="1" applyBorder="1" applyAlignment="1">
      <alignment horizontal="center" vertical="center"/>
    </xf>
    <xf numFmtId="0" fontId="5" fillId="12" borderId="13" xfId="8" applyFont="1" applyFill="1" applyBorder="1" applyAlignment="1">
      <alignment vertical="center" wrapText="1"/>
    </xf>
    <xf numFmtId="0" fontId="2" fillId="0" borderId="13" xfId="8" applyBorder="1"/>
    <xf numFmtId="49" fontId="5" fillId="16" borderId="13" xfId="8" applyNumberFormat="1" applyFont="1" applyFill="1" applyBorder="1" applyAlignment="1">
      <alignment horizontal="center" vertical="center"/>
    </xf>
    <xf numFmtId="0" fontId="5" fillId="0" borderId="13" xfId="8" applyFont="1" applyBorder="1" applyAlignment="1">
      <alignment horizontal="center" vertical="center"/>
    </xf>
    <xf numFmtId="9" fontId="5" fillId="12" borderId="1" xfId="8" applyNumberFormat="1" applyFont="1" applyFill="1" applyBorder="1" applyAlignment="1">
      <alignment horizontal="center" vertical="center"/>
    </xf>
    <xf numFmtId="0" fontId="5" fillId="0" borderId="2" xfId="8" applyFont="1" applyBorder="1" applyAlignment="1">
      <alignment vertical="center" wrapText="1"/>
    </xf>
    <xf numFmtId="0" fontId="5" fillId="4" borderId="1" xfId="8" applyFont="1" applyFill="1" applyBorder="1" applyAlignment="1">
      <alignment horizontal="center" vertical="center"/>
    </xf>
    <xf numFmtId="0" fontId="2" fillId="4" borderId="1" xfId="8" applyFill="1" applyBorder="1"/>
    <xf numFmtId="0" fontId="5" fillId="0" borderId="6" xfId="8" applyFont="1" applyBorder="1" applyAlignment="1">
      <alignment vertical="center" wrapText="1"/>
    </xf>
    <xf numFmtId="0" fontId="5" fillId="0" borderId="13" xfId="8" applyFont="1" applyBorder="1" applyAlignment="1">
      <alignment vertical="center" wrapText="1"/>
    </xf>
    <xf numFmtId="0" fontId="2" fillId="4" borderId="0" xfId="8" applyFill="1" applyBorder="1"/>
    <xf numFmtId="0" fontId="2" fillId="4" borderId="0" xfId="8" applyFill="1" applyBorder="1" applyAlignment="1"/>
    <xf numFmtId="0" fontId="2" fillId="12" borderId="24" xfId="8" applyFill="1" applyBorder="1" applyAlignment="1"/>
    <xf numFmtId="0" fontId="16" fillId="4" borderId="13" xfId="8" applyFont="1" applyFill="1" applyBorder="1" applyAlignment="1">
      <alignment horizontal="center"/>
    </xf>
    <xf numFmtId="0" fontId="29" fillId="4" borderId="13" xfId="8" applyFont="1" applyFill="1" applyBorder="1" applyAlignment="1">
      <alignment horizontal="center"/>
    </xf>
    <xf numFmtId="0" fontId="16" fillId="4" borderId="1" xfId="8" applyFont="1" applyFill="1" applyBorder="1" applyAlignment="1">
      <alignment horizontal="center"/>
    </xf>
    <xf numFmtId="0" fontId="29" fillId="4" borderId="1" xfId="8" applyFont="1" applyFill="1" applyBorder="1" applyAlignment="1">
      <alignment horizontal="center"/>
    </xf>
    <xf numFmtId="0" fontId="29" fillId="4" borderId="1" xfId="8" applyFont="1" applyFill="1" applyBorder="1"/>
    <xf numFmtId="164" fontId="2" fillId="2" borderId="26" xfId="0" applyNumberFormat="1" applyFont="1" applyFill="1" applyBorder="1" applyAlignment="1" applyProtection="1">
      <alignment vertical="center"/>
    </xf>
    <xf numFmtId="0" fontId="7" fillId="2" borderId="14" xfId="2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5" xfId="1" applyFont="1" applyFill="1" applyBorder="1" applyAlignment="1" applyProtection="1">
      <alignment wrapText="1"/>
      <protection locked="0"/>
    </xf>
    <xf numFmtId="0" fontId="5" fillId="8" borderId="0" xfId="9" applyFont="1" applyFill="1" applyBorder="1" applyAlignment="1" applyProtection="1">
      <alignment horizontal="left" vertical="center"/>
      <protection locked="0"/>
    </xf>
    <xf numFmtId="164" fontId="5" fillId="0" borderId="0" xfId="9" applyNumberFormat="1" applyFont="1" applyAlignment="1" applyProtection="1">
      <alignment horizontal="left" vertical="center"/>
      <protection locked="0"/>
    </xf>
    <xf numFmtId="0" fontId="5" fillId="0" borderId="0" xfId="9"/>
    <xf numFmtId="0" fontId="5" fillId="18" borderId="0" xfId="9" applyFont="1" applyFill="1" applyBorder="1" applyAlignment="1" applyProtection="1">
      <alignment horizontal="left" vertical="center" wrapText="1"/>
      <protection locked="0"/>
    </xf>
    <xf numFmtId="0" fontId="31" fillId="19" borderId="0" xfId="12" applyFont="1" applyFill="1" applyBorder="1" applyAlignment="1">
      <alignment vertical="top" wrapText="1"/>
    </xf>
    <xf numFmtId="0" fontId="31" fillId="4" borderId="0" xfId="12" applyFont="1" applyFill="1" applyBorder="1" applyAlignment="1">
      <alignment vertical="top" wrapText="1"/>
    </xf>
    <xf numFmtId="0" fontId="5" fillId="0" borderId="0" xfId="9" applyFont="1" applyAlignment="1" applyProtection="1">
      <alignment horizontal="left" vertical="center"/>
      <protection locked="0"/>
    </xf>
    <xf numFmtId="0" fontId="5" fillId="20" borderId="0" xfId="9" applyFont="1" applyFill="1" applyBorder="1" applyAlignment="1" applyProtection="1">
      <alignment horizontal="center" vertical="center"/>
      <protection locked="0"/>
    </xf>
    <xf numFmtId="0" fontId="5" fillId="0" borderId="0" xfId="9" applyFont="1" applyFill="1" applyAlignment="1" applyProtection="1">
      <alignment horizontal="left" vertical="center" wrapText="1"/>
      <protection locked="0"/>
    </xf>
    <xf numFmtId="0" fontId="5" fillId="0" borderId="0" xfId="9" applyFill="1" applyAlignment="1">
      <alignment vertical="center"/>
    </xf>
    <xf numFmtId="0" fontId="31" fillId="0" borderId="0" xfId="9" applyFont="1" applyAlignment="1">
      <alignment vertical="center"/>
    </xf>
    <xf numFmtId="0" fontId="5" fillId="20" borderId="0" xfId="9" applyFont="1" applyFill="1" applyBorder="1" applyAlignment="1" applyProtection="1">
      <alignment horizontal="center"/>
      <protection locked="0"/>
    </xf>
    <xf numFmtId="0" fontId="31" fillId="0" borderId="0" xfId="9" applyFont="1" applyBorder="1"/>
    <xf numFmtId="0" fontId="5" fillId="0" borderId="0" xfId="9" applyBorder="1"/>
    <xf numFmtId="0" fontId="5" fillId="20" borderId="0" xfId="9" applyFont="1" applyFill="1" applyBorder="1" applyAlignment="1" applyProtection="1">
      <alignment horizontal="left" vertical="center"/>
      <protection locked="0"/>
    </xf>
    <xf numFmtId="0" fontId="5" fillId="21" borderId="0" xfId="9" applyFont="1" applyFill="1" applyBorder="1" applyAlignment="1" applyProtection="1">
      <alignment horizontal="center" vertical="center" wrapText="1"/>
      <protection locked="0"/>
    </xf>
    <xf numFmtId="0" fontId="31" fillId="0" borderId="0" xfId="12" applyFont="1" applyFill="1" applyBorder="1" applyAlignment="1">
      <alignment vertical="center" wrapText="1"/>
    </xf>
    <xf numFmtId="0" fontId="31" fillId="20" borderId="0" xfId="9" applyFont="1" applyFill="1" applyBorder="1" applyAlignment="1" applyProtection="1">
      <alignment horizontal="center" vertical="center"/>
      <protection locked="0"/>
    </xf>
    <xf numFmtId="0" fontId="31" fillId="0" borderId="0" xfId="9" applyFont="1"/>
    <xf numFmtId="0" fontId="5" fillId="22" borderId="0" xfId="9" applyFont="1" applyFill="1" applyBorder="1" applyAlignment="1" applyProtection="1">
      <alignment horizontal="center" vertical="center" wrapText="1"/>
      <protection locked="0"/>
    </xf>
    <xf numFmtId="0" fontId="31" fillId="0" borderId="0" xfId="12" applyFont="1" applyFill="1" applyBorder="1" applyAlignment="1">
      <alignment vertical="top" wrapText="1"/>
    </xf>
    <xf numFmtId="0" fontId="31" fillId="0" borderId="0" xfId="9" applyFont="1" applyFill="1" applyAlignment="1">
      <alignment vertical="center"/>
    </xf>
    <xf numFmtId="0" fontId="5" fillId="0" borderId="0" xfId="9" applyFont="1" applyFill="1" applyAlignment="1" applyProtection="1">
      <alignment horizontal="left" wrapText="1"/>
      <protection locked="0"/>
    </xf>
    <xf numFmtId="0" fontId="5" fillId="0" borderId="0" xfId="9" applyFill="1" applyAlignment="1"/>
    <xf numFmtId="0" fontId="31" fillId="0" borderId="0" xfId="9" applyFont="1" applyAlignment="1"/>
    <xf numFmtId="0" fontId="5" fillId="0" borderId="0" xfId="9" applyFill="1"/>
    <xf numFmtId="0" fontId="5" fillId="0" borderId="0" xfId="9" applyFont="1" applyAlignment="1" applyProtection="1">
      <alignment horizontal="left" vertical="center" wrapText="1"/>
      <protection locked="0"/>
    </xf>
    <xf numFmtId="0" fontId="31" fillId="19" borderId="0" xfId="12" applyFont="1" applyFill="1" applyBorder="1" applyAlignment="1">
      <alignment horizontal="left" vertical="top" wrapText="1"/>
    </xf>
    <xf numFmtId="0" fontId="33" fillId="0" borderId="0" xfId="14" applyFont="1"/>
    <xf numFmtId="0" fontId="34" fillId="0" borderId="0" xfId="9" applyFont="1" applyFill="1" applyAlignment="1" applyProtection="1">
      <alignment horizontal="left" vertical="center" wrapText="1"/>
      <protection locked="0"/>
    </xf>
    <xf numFmtId="0" fontId="35" fillId="0" borderId="0" xfId="9" applyFont="1"/>
    <xf numFmtId="0" fontId="31" fillId="0" borderId="0" xfId="9" applyFont="1" applyAlignment="1" applyProtection="1">
      <alignment horizontal="left" vertical="center" wrapText="1"/>
      <protection locked="0"/>
    </xf>
    <xf numFmtId="0" fontId="34" fillId="0" borderId="0" xfId="9" applyFont="1" applyAlignment="1" applyProtection="1">
      <alignment horizontal="left" vertical="center" wrapText="1"/>
      <protection locked="0"/>
    </xf>
    <xf numFmtId="0" fontId="35" fillId="0" borderId="0" xfId="9" applyFont="1" applyAlignment="1" applyProtection="1">
      <alignment horizontal="left" vertical="center" wrapText="1"/>
      <protection locked="0"/>
    </xf>
    <xf numFmtId="0" fontId="31" fillId="0" borderId="0" xfId="12" applyFont="1" applyFill="1" applyBorder="1" applyAlignment="1">
      <alignment horizontal="left" vertical="center" wrapText="1"/>
    </xf>
    <xf numFmtId="0" fontId="36" fillId="0" borderId="0" xfId="14" applyFont="1"/>
    <xf numFmtId="0" fontId="31" fillId="0" borderId="0" xfId="9" applyFont="1" applyFill="1" applyAlignment="1" applyProtection="1">
      <alignment horizontal="left" vertical="center" wrapText="1"/>
      <protection locked="0"/>
    </xf>
    <xf numFmtId="0" fontId="5" fillId="18" borderId="0" xfId="9" applyFont="1" applyFill="1" applyBorder="1" applyAlignment="1" applyProtection="1">
      <alignment horizontal="left" vertical="top" wrapText="1"/>
      <protection locked="0"/>
    </xf>
    <xf numFmtId="0" fontId="5" fillId="23" borderId="0" xfId="9" applyFont="1" applyFill="1" applyBorder="1" applyAlignment="1" applyProtection="1">
      <alignment horizontal="left" vertical="center" wrapText="1"/>
      <protection locked="0"/>
    </xf>
    <xf numFmtId="0" fontId="34" fillId="20" borderId="0" xfId="9" applyFont="1" applyFill="1" applyBorder="1" applyAlignment="1" applyProtection="1">
      <alignment horizontal="center" vertical="center"/>
      <protection locked="0"/>
    </xf>
    <xf numFmtId="0" fontId="34" fillId="0" borderId="0" xfId="9" applyFont="1"/>
    <xf numFmtId="0" fontId="5" fillId="0" borderId="0" xfId="9" applyAlignment="1">
      <alignment horizontal="left"/>
    </xf>
    <xf numFmtId="0" fontId="5" fillId="19" borderId="0" xfId="9" applyFill="1"/>
    <xf numFmtId="0" fontId="5" fillId="19" borderId="0" xfId="9" applyFill="1" applyAlignment="1">
      <alignment wrapText="1"/>
    </xf>
    <xf numFmtId="0" fontId="5" fillId="22" borderId="0" xfId="9" applyFill="1" applyAlignment="1">
      <alignment horizontal="center"/>
    </xf>
    <xf numFmtId="0" fontId="5" fillId="0" borderId="0" xfId="9" applyFill="1" applyAlignment="1">
      <alignment wrapText="1"/>
    </xf>
    <xf numFmtId="0" fontId="5" fillId="0" borderId="0" xfId="9" applyAlignment="1">
      <alignment vertical="center"/>
    </xf>
    <xf numFmtId="0" fontId="5" fillId="0" borderId="0" xfId="9" applyFill="1" applyAlignment="1">
      <alignment horizontal="left"/>
    </xf>
    <xf numFmtId="0" fontId="5" fillId="22" borderId="0" xfId="9" applyFill="1"/>
    <xf numFmtId="0" fontId="26" fillId="0" borderId="0" xfId="12"/>
    <xf numFmtId="0" fontId="26" fillId="22" borderId="0" xfId="12" applyFill="1" applyAlignment="1">
      <alignment horizontal="left" vertical="center"/>
    </xf>
    <xf numFmtId="0" fontId="26" fillId="22" borderId="0" xfId="12" applyFill="1"/>
    <xf numFmtId="0" fontId="26" fillId="22" borderId="0" xfId="12" applyFill="1" applyAlignment="1">
      <alignment horizontal="center"/>
    </xf>
    <xf numFmtId="0" fontId="30" fillId="22" borderId="8" xfId="12" applyFont="1" applyFill="1" applyBorder="1"/>
    <xf numFmtId="0" fontId="30" fillId="22" borderId="8" xfId="12" applyFont="1" applyFill="1" applyBorder="1" applyAlignment="1">
      <alignment horizontal="left" vertical="center"/>
    </xf>
    <xf numFmtId="0" fontId="30" fillId="22" borderId="9" xfId="12" applyFont="1" applyFill="1" applyBorder="1" applyAlignment="1">
      <alignment horizontal="left" vertical="center"/>
    </xf>
    <xf numFmtId="0" fontId="30" fillId="22" borderId="0" xfId="12" applyFont="1" applyFill="1" applyBorder="1"/>
    <xf numFmtId="0" fontId="30" fillId="22" borderId="0" xfId="12" applyFont="1" applyFill="1" applyBorder="1" applyAlignment="1">
      <alignment horizontal="left" vertical="center"/>
    </xf>
    <xf numFmtId="0" fontId="30" fillId="22" borderId="42" xfId="12" applyFont="1" applyFill="1" applyBorder="1" applyAlignment="1">
      <alignment horizontal="left" vertical="center"/>
    </xf>
    <xf numFmtId="0" fontId="30" fillId="22" borderId="11" xfId="12" applyFont="1" applyFill="1" applyBorder="1" applyAlignment="1">
      <alignment horizontal="left" vertical="center"/>
    </xf>
    <xf numFmtId="0" fontId="26" fillId="0" borderId="0" xfId="12" applyAlignment="1">
      <alignment horizontal="left" vertical="top"/>
    </xf>
    <xf numFmtId="0" fontId="26" fillId="0" borderId="3" xfId="12" applyBorder="1" applyAlignment="1">
      <alignment vertical="top" wrapText="1"/>
    </xf>
    <xf numFmtId="0" fontId="26" fillId="22" borderId="4" xfId="12" applyFill="1" applyBorder="1"/>
    <xf numFmtId="0" fontId="26" fillId="22" borderId="5" xfId="12" applyFill="1" applyBorder="1"/>
    <xf numFmtId="0" fontId="30" fillId="0" borderId="8" xfId="12" applyFont="1" applyFill="1" applyBorder="1" applyAlignment="1">
      <alignment horizontal="left" vertical="center"/>
    </xf>
    <xf numFmtId="0" fontId="26" fillId="0" borderId="4" xfId="12" applyBorder="1"/>
    <xf numFmtId="0" fontId="26" fillId="0" borderId="5" xfId="12" applyBorder="1"/>
    <xf numFmtId="0" fontId="30" fillId="22" borderId="4" xfId="12" applyFont="1" applyFill="1" applyBorder="1" applyAlignment="1">
      <alignment horizontal="left" vertical="center"/>
    </xf>
    <xf numFmtId="0" fontId="26" fillId="0" borderId="4" xfId="12" applyFill="1" applyBorder="1"/>
    <xf numFmtId="0" fontId="30" fillId="22" borderId="4" xfId="12" applyFont="1" applyFill="1" applyBorder="1" applyAlignment="1">
      <alignment vertical="center"/>
    </xf>
    <xf numFmtId="0" fontId="30" fillId="0" borderId="0" xfId="12" applyFont="1" applyFill="1" applyBorder="1" applyAlignment="1">
      <alignment horizontal="left" vertical="center"/>
    </xf>
    <xf numFmtId="0" fontId="30" fillId="22" borderId="4" xfId="12" applyFont="1" applyFill="1" applyBorder="1"/>
    <xf numFmtId="0" fontId="30" fillId="0" borderId="4" xfId="12" applyFont="1" applyBorder="1"/>
    <xf numFmtId="0" fontId="30" fillId="0" borderId="4" xfId="12" applyFont="1" applyFill="1" applyBorder="1" applyAlignment="1">
      <alignment horizontal="left" vertical="center"/>
    </xf>
    <xf numFmtId="0" fontId="30" fillId="4" borderId="8" xfId="12" applyFont="1" applyFill="1" applyBorder="1" applyAlignment="1">
      <alignment horizontal="center" vertical="center"/>
    </xf>
    <xf numFmtId="0" fontId="30" fillId="0" borderId="4" xfId="12" applyFont="1" applyBorder="1" applyAlignment="1">
      <alignment horizontal="center" vertical="center"/>
    </xf>
    <xf numFmtId="0" fontId="30" fillId="4" borderId="4" xfId="12" applyFont="1" applyFill="1" applyBorder="1" applyAlignment="1">
      <alignment vertical="center"/>
    </xf>
    <xf numFmtId="0" fontId="26" fillId="4" borderId="4" xfId="12" applyFill="1" applyBorder="1"/>
    <xf numFmtId="0" fontId="26" fillId="4" borderId="5" xfId="12" applyFill="1" applyBorder="1"/>
    <xf numFmtId="0" fontId="30" fillId="24" borderId="8" xfId="12" applyFont="1" applyFill="1" applyBorder="1" applyAlignment="1">
      <alignment horizontal="left" vertical="center"/>
    </xf>
    <xf numFmtId="0" fontId="30" fillId="24" borderId="4" xfId="12" applyFont="1" applyFill="1" applyBorder="1"/>
    <xf numFmtId="0" fontId="26" fillId="24" borderId="4" xfId="12" applyFill="1" applyBorder="1"/>
    <xf numFmtId="0" fontId="26" fillId="24" borderId="5" xfId="12" applyFill="1" applyBorder="1"/>
    <xf numFmtId="0" fontId="30" fillId="4" borderId="4" xfId="12" applyFont="1" applyFill="1" applyBorder="1"/>
    <xf numFmtId="0" fontId="30" fillId="24" borderId="4" xfId="12" applyFont="1" applyFill="1" applyBorder="1" applyAlignment="1">
      <alignment vertical="center"/>
    </xf>
    <xf numFmtId="0" fontId="26" fillId="22" borderId="8" xfId="12" applyFill="1" applyBorder="1"/>
    <xf numFmtId="0" fontId="30" fillId="24" borderId="8" xfId="12" applyFont="1" applyFill="1" applyBorder="1" applyAlignment="1">
      <alignment vertical="center"/>
    </xf>
    <xf numFmtId="0" fontId="26" fillId="24" borderId="8" xfId="12" applyFill="1" applyBorder="1"/>
    <xf numFmtId="0" fontId="26" fillId="24" borderId="0" xfId="12" applyFill="1" applyBorder="1"/>
    <xf numFmtId="0" fontId="26" fillId="24" borderId="9" xfId="12" applyFill="1" applyBorder="1"/>
    <xf numFmtId="0" fontId="30" fillId="4" borderId="8" xfId="12" applyFont="1" applyFill="1" applyBorder="1" applyAlignment="1">
      <alignment vertical="center"/>
    </xf>
    <xf numFmtId="0" fontId="26" fillId="4" borderId="8" xfId="12" applyFill="1" applyBorder="1"/>
    <xf numFmtId="0" fontId="26" fillId="4" borderId="0" xfId="12" applyFill="1"/>
    <xf numFmtId="0" fontId="26" fillId="4" borderId="9" xfId="12" applyFill="1" applyBorder="1"/>
    <xf numFmtId="0" fontId="30" fillId="4" borderId="4" xfId="12" applyFont="1" applyFill="1" applyBorder="1" applyAlignment="1">
      <alignment horizontal="left" vertical="center"/>
    </xf>
    <xf numFmtId="0" fontId="26" fillId="22" borderId="4" xfId="12" applyFill="1" applyBorder="1" applyAlignment="1">
      <alignment wrapText="1"/>
    </xf>
    <xf numFmtId="0" fontId="30" fillId="4" borderId="4" xfId="12" applyFont="1" applyFill="1" applyBorder="1" applyAlignment="1">
      <alignment vertical="center" wrapText="1"/>
    </xf>
    <xf numFmtId="0" fontId="26" fillId="0" borderId="0" xfId="12" applyAlignment="1">
      <alignment horizontal="left" vertical="center"/>
    </xf>
    <xf numFmtId="0" fontId="26" fillId="0" borderId="3" xfId="12" applyBorder="1" applyAlignment="1">
      <alignment wrapText="1"/>
    </xf>
    <xf numFmtId="0" fontId="26" fillId="0" borderId="7" xfId="12" applyBorder="1" applyAlignment="1">
      <alignment wrapText="1"/>
    </xf>
    <xf numFmtId="0" fontId="26" fillId="0" borderId="3" xfId="12" applyBorder="1" applyAlignment="1">
      <alignment vertical="center" wrapText="1"/>
    </xf>
    <xf numFmtId="0" fontId="26" fillId="0" borderId="7" xfId="12" applyBorder="1" applyAlignment="1">
      <alignment vertical="center" wrapText="1"/>
    </xf>
    <xf numFmtId="0" fontId="30" fillId="22" borderId="8" xfId="12" applyFont="1" applyFill="1" applyBorder="1" applyAlignment="1">
      <alignment vertical="center"/>
    </xf>
    <xf numFmtId="0" fontId="30" fillId="22" borderId="9" xfId="12" applyFont="1" applyFill="1" applyBorder="1" applyAlignment="1">
      <alignment vertical="center"/>
    </xf>
    <xf numFmtId="0" fontId="30" fillId="22" borderId="11" xfId="12" applyFont="1" applyFill="1" applyBorder="1" applyAlignment="1">
      <alignment vertical="center"/>
    </xf>
    <xf numFmtId="0" fontId="30" fillId="22" borderId="12" xfId="12" applyFont="1" applyFill="1" applyBorder="1" applyAlignment="1">
      <alignment vertical="center"/>
    </xf>
    <xf numFmtId="0" fontId="30" fillId="0" borderId="8" xfId="12" applyFont="1" applyFill="1" applyBorder="1" applyAlignment="1">
      <alignment vertical="center"/>
    </xf>
    <xf numFmtId="0" fontId="30" fillId="0" borderId="9" xfId="12" applyFont="1" applyFill="1" applyBorder="1" applyAlignment="1">
      <alignment vertical="center"/>
    </xf>
    <xf numFmtId="0" fontId="26" fillId="22" borderId="11" xfId="12" applyFill="1" applyBorder="1"/>
    <xf numFmtId="0" fontId="30" fillId="0" borderId="11" xfId="12" applyFont="1" applyFill="1" applyBorder="1" applyAlignment="1">
      <alignment horizontal="left" vertical="center"/>
    </xf>
    <xf numFmtId="0" fontId="26" fillId="0" borderId="11" xfId="12" applyFill="1" applyBorder="1"/>
    <xf numFmtId="0" fontId="26" fillId="0" borderId="12" xfId="12" applyFill="1" applyBorder="1"/>
    <xf numFmtId="0" fontId="30" fillId="22" borderId="9" xfId="12" applyFont="1" applyFill="1" applyBorder="1"/>
    <xf numFmtId="0" fontId="30" fillId="22" borderId="11" xfId="12" applyFont="1" applyFill="1" applyBorder="1"/>
    <xf numFmtId="0" fontId="30" fillId="22" borderId="12" xfId="12" applyFont="1" applyFill="1" applyBorder="1"/>
    <xf numFmtId="0" fontId="26" fillId="0" borderId="42" xfId="12" applyBorder="1" applyAlignment="1">
      <alignment horizontal="left" vertical="center"/>
    </xf>
    <xf numFmtId="0" fontId="26" fillId="0" borderId="7" xfId="12" applyFill="1" applyBorder="1" applyAlignment="1">
      <alignment horizontal="left" vertical="center" wrapText="1"/>
    </xf>
    <xf numFmtId="0" fontId="30" fillId="0" borderId="8" xfId="12" applyFont="1" applyFill="1" applyBorder="1"/>
    <xf numFmtId="0" fontId="30" fillId="0" borderId="9" xfId="12" applyFont="1" applyFill="1" applyBorder="1"/>
    <xf numFmtId="0" fontId="30" fillId="22" borderId="12" xfId="12" applyFont="1" applyFill="1" applyBorder="1" applyAlignment="1">
      <alignment horizontal="left" vertical="center"/>
    </xf>
    <xf numFmtId="0" fontId="26" fillId="22" borderId="0" xfId="12" applyFill="1" applyBorder="1"/>
    <xf numFmtId="0" fontId="30" fillId="0" borderId="0" xfId="12" applyFont="1" applyFill="1" applyBorder="1"/>
    <xf numFmtId="0" fontId="30" fillId="0" borderId="42" xfId="12" applyFont="1" applyFill="1" applyBorder="1"/>
    <xf numFmtId="0" fontId="30" fillId="0" borderId="12" xfId="12" applyFont="1" applyFill="1" applyBorder="1" applyAlignment="1">
      <alignment horizontal="left" vertical="center"/>
    </xf>
    <xf numFmtId="0" fontId="30" fillId="22" borderId="0" xfId="12" applyFont="1" applyFill="1" applyAlignment="1">
      <alignment horizontal="left" vertical="center"/>
    </xf>
    <xf numFmtId="0" fontId="30" fillId="22" borderId="3" xfId="12" applyFont="1" applyFill="1" applyBorder="1" applyAlignment="1">
      <alignment wrapText="1"/>
    </xf>
    <xf numFmtId="0" fontId="30" fillId="22" borderId="4" xfId="12" applyFont="1" applyFill="1" applyBorder="1" applyAlignment="1"/>
    <xf numFmtId="0" fontId="30" fillId="22" borderId="5" xfId="12" applyFont="1" applyFill="1" applyBorder="1" applyAlignment="1"/>
    <xf numFmtId="0" fontId="30" fillId="22" borderId="8" xfId="12" applyFont="1" applyFill="1" applyBorder="1" applyAlignment="1"/>
    <xf numFmtId="0" fontId="30" fillId="22" borderId="0" xfId="12" applyFont="1" applyFill="1" applyBorder="1" applyAlignment="1"/>
    <xf numFmtId="0" fontId="30" fillId="22" borderId="3" xfId="12" applyFont="1" applyFill="1" applyBorder="1"/>
    <xf numFmtId="0" fontId="26" fillId="0" borderId="3" xfId="12" applyBorder="1"/>
    <xf numFmtId="0" fontId="30" fillId="0" borderId="4" xfId="12" applyFont="1" applyBorder="1" applyAlignment="1">
      <alignment vertical="center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4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5"/>
    <xf numFmtId="0" fontId="2" fillId="8" borderId="1" xfId="15" applyNumberFormat="1" applyFont="1" applyFill="1" applyBorder="1" applyAlignment="1" applyProtection="1">
      <alignment horizontal="center" vertical="center"/>
      <protection locked="0"/>
    </xf>
    <xf numFmtId="0" fontId="2" fillId="8" borderId="2" xfId="15" applyNumberFormat="1" applyFont="1" applyFill="1" applyBorder="1" applyAlignment="1" applyProtection="1">
      <alignment horizontal="center" vertical="center" textRotation="90"/>
      <protection locked="0"/>
    </xf>
    <xf numFmtId="0" fontId="2" fillId="8" borderId="2" xfId="15" applyNumberFormat="1" applyFont="1" applyFill="1" applyBorder="1" applyAlignment="1" applyProtection="1">
      <alignment horizontal="center" vertical="center"/>
      <protection locked="0"/>
    </xf>
    <xf numFmtId="0" fontId="2" fillId="2" borderId="1" xfId="15" applyNumberFormat="1" applyFont="1" applyFill="1" applyBorder="1" applyAlignment="1" applyProtection="1">
      <alignment horizontal="center" vertical="center"/>
      <protection locked="0"/>
    </xf>
    <xf numFmtId="0" fontId="2" fillId="2" borderId="3" xfId="15" applyNumberFormat="1" applyFont="1" applyFill="1" applyBorder="1" applyAlignment="1" applyProtection="1">
      <alignment horizontal="center" vertical="center"/>
      <protection locked="0"/>
    </xf>
    <xf numFmtId="0" fontId="2" fillId="26" borderId="1" xfId="15" applyNumberFormat="1" applyFont="1" applyFill="1" applyBorder="1" applyAlignment="1" applyProtection="1">
      <alignment horizontal="center" vertical="center"/>
      <protection locked="0"/>
    </xf>
    <xf numFmtId="0" fontId="2" fillId="8" borderId="13" xfId="15" applyNumberFormat="1" applyFont="1" applyFill="1" applyBorder="1" applyAlignment="1" applyProtection="1">
      <alignment horizontal="center" vertical="center"/>
      <protection locked="0"/>
    </xf>
    <xf numFmtId="0" fontId="24" fillId="2" borderId="1" xfId="15" applyNumberFormat="1" applyFont="1" applyFill="1" applyBorder="1" applyAlignment="1" applyProtection="1">
      <alignment horizontal="center" vertical="center"/>
      <protection locked="0"/>
    </xf>
    <xf numFmtId="0" fontId="2" fillId="2" borderId="0" xfId="15" applyFont="1" applyFill="1" applyBorder="1" applyAlignment="1" applyProtection="1">
      <alignment horizontal="center" vertical="center"/>
      <protection locked="0"/>
    </xf>
    <xf numFmtId="0" fontId="24" fillId="10" borderId="1" xfId="15" applyNumberFormat="1" applyFont="1" applyFill="1" applyBorder="1" applyAlignment="1" applyProtection="1">
      <alignment horizontal="center" vertical="center"/>
      <protection locked="0"/>
    </xf>
    <xf numFmtId="0" fontId="24" fillId="8" borderId="1" xfId="15" applyNumberFormat="1" applyFont="1" applyFill="1" applyBorder="1" applyAlignment="1" applyProtection="1">
      <alignment horizontal="left" vertical="center"/>
      <protection locked="0"/>
    </xf>
    <xf numFmtId="0" fontId="24" fillId="0" borderId="0" xfId="15" applyFont="1" applyBorder="1" applyAlignment="1">
      <alignment vertical="center"/>
    </xf>
    <xf numFmtId="0" fontId="2" fillId="0" borderId="0" xfId="15" applyBorder="1"/>
    <xf numFmtId="0" fontId="2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6" xfId="1" applyNumberFormat="1" applyFont="1" applyFill="1" applyBorder="1" applyAlignment="1">
      <alignment horizontal="center" vertical="center"/>
    </xf>
    <xf numFmtId="0" fontId="2" fillId="6" borderId="46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37" fillId="0" borderId="8" xfId="12" applyFont="1" applyFill="1" applyBorder="1" applyAlignment="1">
      <alignment horizontal="left" vertical="center"/>
    </xf>
    <xf numFmtId="0" fontId="37" fillId="4" borderId="8" xfId="12" applyFont="1" applyFill="1" applyBorder="1" applyAlignment="1">
      <alignment horizontal="left" vertical="center"/>
    </xf>
    <xf numFmtId="0" fontId="0" fillId="0" borderId="0" xfId="12" applyFont="1"/>
    <xf numFmtId="0" fontId="37" fillId="22" borderId="4" xfId="12" applyFont="1" applyFill="1" applyBorder="1"/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left" vertical="top"/>
      <protection locked="0"/>
    </xf>
    <xf numFmtId="0" fontId="5" fillId="8" borderId="1" xfId="2" applyNumberFormat="1" applyFont="1" applyFill="1" applyBorder="1" applyAlignment="1" applyProtection="1">
      <alignment horizontal="center" vertical="center"/>
      <protection locked="0"/>
    </xf>
    <xf numFmtId="0" fontId="5" fillId="2" borderId="1" xfId="2" applyNumberFormat="1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Alignment="1">
      <alignment horizontal="center" vertical="center"/>
    </xf>
    <xf numFmtId="0" fontId="5" fillId="26" borderId="1" xfId="2" applyNumberFormat="1" applyFont="1" applyFill="1" applyBorder="1" applyAlignment="1" applyProtection="1">
      <alignment horizontal="center" vertical="center"/>
      <protection locked="0"/>
    </xf>
    <xf numFmtId="0" fontId="5" fillId="9" borderId="1" xfId="2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5" borderId="1" xfId="1" applyNumberFormat="1" applyFont="1" applyFill="1" applyBorder="1" applyAlignment="1" applyProtection="1">
      <alignment horizontal="left" vertical="center" wrapText="1"/>
      <protection locked="0"/>
    </xf>
    <xf numFmtId="0" fontId="7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13" xfId="1" applyNumberFormat="1" applyFont="1" applyFill="1" applyBorder="1" applyAlignment="1">
      <alignment horizontal="center" vertical="center"/>
    </xf>
    <xf numFmtId="0" fontId="5" fillId="18" borderId="0" xfId="9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4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14" applyNumberFormat="1" applyFont="1" applyFill="1" applyBorder="1" applyAlignment="1" applyProtection="1">
      <alignment horizontal="left" vertical="center" wrapText="1"/>
      <protection locked="0"/>
    </xf>
    <xf numFmtId="0" fontId="38" fillId="2" borderId="3" xfId="14" applyNumberFormat="1" applyFont="1" applyFill="1" applyBorder="1" applyAlignment="1" applyProtection="1">
      <alignment horizontal="left" vertical="center" wrapText="1"/>
      <protection locked="0"/>
    </xf>
    <xf numFmtId="0" fontId="1" fillId="25" borderId="1" xfId="14" applyNumberFormat="1" applyFont="1" applyFill="1" applyBorder="1" applyAlignment="1" applyProtection="1">
      <alignment horizontal="left" vertical="center" wrapText="1"/>
      <protection locked="0"/>
    </xf>
    <xf numFmtId="0" fontId="38" fillId="25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5" borderId="21" xfId="14" applyNumberFormat="1" applyFont="1" applyFill="1" applyBorder="1" applyAlignment="1" applyProtection="1">
      <alignment horizontal="left" vertical="center" wrapText="1"/>
      <protection locked="0"/>
    </xf>
    <xf numFmtId="0" fontId="38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2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3" xfId="3" applyNumberFormat="1" applyFont="1" applyFill="1" applyBorder="1" applyAlignment="1" applyProtection="1">
      <alignment horizontal="left" vertical="center" wrapText="1"/>
      <protection locked="0"/>
    </xf>
    <xf numFmtId="0" fontId="2" fillId="25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5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25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2" applyBorder="1"/>
    <xf numFmtId="0" fontId="0" fillId="0" borderId="3" xfId="12" applyFont="1" applyBorder="1" applyAlignment="1">
      <alignment vertical="top" wrapText="1"/>
    </xf>
    <xf numFmtId="0" fontId="14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top"/>
      <protection locked="0"/>
    </xf>
    <xf numFmtId="0" fontId="15" fillId="8" borderId="0" xfId="6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Alignment="1" applyProtection="1">
      <alignment horizontal="left" wrapText="1"/>
      <protection locked="0"/>
    </xf>
    <xf numFmtId="0" fontId="9" fillId="0" borderId="11" xfId="6" applyNumberFormat="1" applyFont="1" applyBorder="1" applyAlignment="1" applyProtection="1">
      <alignment horizontal="left"/>
      <protection locked="0"/>
    </xf>
    <xf numFmtId="0" fontId="20" fillId="0" borderId="0" xfId="6" applyFont="1" applyAlignment="1" applyProtection="1">
      <alignment horizontal="left"/>
      <protection locked="0"/>
    </xf>
    <xf numFmtId="0" fontId="20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0" xfId="6" applyFont="1" applyFill="1" applyBorder="1" applyAlignment="1" applyProtection="1">
      <alignment horizontal="left" vertical="top"/>
      <protection locked="0"/>
    </xf>
    <xf numFmtId="14" fontId="21" fillId="8" borderId="11" xfId="6" applyNumberFormat="1" applyFont="1" applyFill="1" applyBorder="1" applyAlignment="1" applyProtection="1">
      <alignment horizontal="left" vertical="center"/>
      <protection locked="0"/>
    </xf>
    <xf numFmtId="0" fontId="21" fillId="8" borderId="11" xfId="6" applyNumberFormat="1" applyFont="1" applyFill="1" applyBorder="1" applyAlignment="1" applyProtection="1">
      <alignment horizontal="left" vertical="center"/>
      <protection locked="0"/>
    </xf>
    <xf numFmtId="0" fontId="22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9" fillId="8" borderId="11" xfId="6" applyNumberFormat="1" applyFont="1" applyFill="1" applyBorder="1" applyAlignment="1" applyProtection="1">
      <alignment horizontal="left"/>
      <protection locked="0"/>
    </xf>
    <xf numFmtId="0" fontId="20" fillId="8" borderId="0" xfId="6" applyFont="1" applyFill="1" applyBorder="1" applyAlignment="1" applyProtection="1">
      <alignment horizontal="left"/>
      <protection locked="0"/>
    </xf>
    <xf numFmtId="0" fontId="17" fillId="8" borderId="1" xfId="6" applyNumberFormat="1" applyFont="1" applyFill="1" applyBorder="1" applyAlignment="1" applyProtection="1">
      <alignment horizontal="center" vertical="center"/>
      <protection locked="0"/>
    </xf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2" fillId="8" borderId="0" xfId="6" applyFont="1" applyFill="1" applyBorder="1" applyAlignment="1" applyProtection="1">
      <alignment horizontal="left" vertical="center"/>
      <protection locked="0"/>
    </xf>
    <xf numFmtId="0" fontId="13" fillId="8" borderId="0" xfId="6" applyFont="1" applyFill="1" applyBorder="1" applyAlignment="1" applyProtection="1">
      <alignment horizontal="center" vertical="top"/>
      <protection locked="0"/>
    </xf>
    <xf numFmtId="0" fontId="14" fillId="8" borderId="0" xfId="6" applyFont="1" applyFill="1" applyBorder="1" applyAlignment="1" applyProtection="1">
      <alignment horizontal="left" wrapText="1"/>
      <protection locked="0"/>
    </xf>
    <xf numFmtId="0" fontId="14" fillId="8" borderId="0" xfId="6" applyFont="1" applyFill="1" applyBorder="1" applyAlignment="1" applyProtection="1">
      <alignment horizontal="right" wrapText="1"/>
      <protection locked="0"/>
    </xf>
    <xf numFmtId="0" fontId="14" fillId="8" borderId="0" xfId="6" applyFont="1" applyFill="1" applyBorder="1" applyAlignment="1" applyProtection="1">
      <alignment horizontal="left" vertical="center"/>
      <protection locked="0"/>
    </xf>
    <xf numFmtId="0" fontId="19" fillId="8" borderId="0" xfId="6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 wrapText="1"/>
      <protection locked="0"/>
    </xf>
    <xf numFmtId="0" fontId="21" fillId="8" borderId="11" xfId="6" applyNumberFormat="1" applyFont="1" applyFill="1" applyBorder="1" applyAlignment="1" applyProtection="1">
      <alignment horizontal="left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0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9" fillId="8" borderId="0" xfId="6" applyFont="1" applyFill="1" applyBorder="1" applyAlignment="1" applyProtection="1">
      <alignment horizontal="left" vertical="top"/>
      <protection locked="0"/>
    </xf>
    <xf numFmtId="0" fontId="24" fillId="2" borderId="0" xfId="15" applyNumberFormat="1" applyFont="1" applyFill="1" applyBorder="1" applyAlignment="1" applyProtection="1">
      <alignment horizontal="center" vertical="center"/>
      <protection locked="0"/>
    </xf>
    <xf numFmtId="0" fontId="2" fillId="2" borderId="0" xfId="15" applyNumberFormat="1" applyFont="1" applyFill="1" applyBorder="1" applyAlignment="1" applyProtection="1">
      <alignment horizontal="center" vertical="center"/>
      <protection locked="0"/>
    </xf>
    <xf numFmtId="0" fontId="24" fillId="0" borderId="3" xfId="15" applyFont="1" applyBorder="1" applyAlignment="1">
      <alignment horizontal="left" vertical="center"/>
    </xf>
    <xf numFmtId="0" fontId="24" fillId="0" borderId="4" xfId="15" applyFont="1" applyBorder="1" applyAlignment="1">
      <alignment horizontal="left" vertical="center"/>
    </xf>
    <xf numFmtId="0" fontId="24" fillId="0" borderId="5" xfId="15" applyFont="1" applyBorder="1" applyAlignment="1">
      <alignment horizontal="left" vertical="center"/>
    </xf>
    <xf numFmtId="0" fontId="24" fillId="2" borderId="41" xfId="15" applyNumberFormat="1" applyFont="1" applyFill="1" applyBorder="1" applyAlignment="1" applyProtection="1">
      <alignment horizontal="center" vertical="center"/>
      <protection locked="0"/>
    </xf>
    <xf numFmtId="0" fontId="25" fillId="2" borderId="0" xfId="15" applyNumberFormat="1" applyFont="1" applyFill="1" applyBorder="1" applyAlignment="1" applyProtection="1">
      <alignment horizontal="center" vertical="center"/>
      <protection locked="0"/>
    </xf>
    <xf numFmtId="0" fontId="24" fillId="2" borderId="1" xfId="15" applyNumberFormat="1" applyFont="1" applyFill="1" applyBorder="1" applyAlignment="1" applyProtection="1">
      <alignment horizontal="left" vertical="center"/>
      <protection locked="0"/>
    </xf>
    <xf numFmtId="0" fontId="25" fillId="2" borderId="1" xfId="15" applyNumberFormat="1" applyFont="1" applyFill="1" applyBorder="1" applyAlignment="1" applyProtection="1">
      <alignment horizontal="left" vertical="center"/>
      <protection locked="0"/>
    </xf>
    <xf numFmtId="0" fontId="25" fillId="8" borderId="3" xfId="15" applyNumberFormat="1" applyFont="1" applyFill="1" applyBorder="1" applyAlignment="1" applyProtection="1">
      <alignment horizontal="left" vertical="center" wrapText="1"/>
      <protection locked="0"/>
    </xf>
    <xf numFmtId="0" fontId="25" fillId="8" borderId="4" xfId="15" applyNumberFormat="1" applyFont="1" applyFill="1" applyBorder="1" applyAlignment="1" applyProtection="1">
      <alignment horizontal="left" vertical="center" wrapText="1"/>
      <protection locked="0"/>
    </xf>
    <xf numFmtId="0" fontId="25" fillId="8" borderId="5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3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4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1" xfId="15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15" applyNumberFormat="1" applyFont="1" applyFill="1" applyBorder="1" applyAlignment="1" applyProtection="1">
      <alignment horizontal="center" vertical="center"/>
      <protection locked="0"/>
    </xf>
    <xf numFmtId="0" fontId="23" fillId="8" borderId="0" xfId="15" applyFont="1" applyFill="1" applyBorder="1" applyAlignment="1" applyProtection="1">
      <alignment horizontal="left" vertical="center"/>
      <protection locked="0"/>
    </xf>
    <xf numFmtId="0" fontId="2" fillId="2" borderId="41" xfId="15" applyNumberFormat="1" applyFont="1" applyFill="1" applyBorder="1" applyAlignment="1" applyProtection="1">
      <alignment horizontal="center" vertical="center"/>
      <protection locked="0"/>
    </xf>
    <xf numFmtId="0" fontId="2" fillId="2" borderId="1" xfId="15" applyNumberFormat="1" applyFont="1" applyFill="1" applyBorder="1" applyAlignment="1" applyProtection="1">
      <alignment horizontal="center" vertical="center"/>
      <protection locked="0"/>
    </xf>
    <xf numFmtId="0" fontId="5" fillId="8" borderId="1" xfId="2" applyNumberFormat="1" applyFont="1" applyFill="1" applyBorder="1" applyAlignment="1" applyProtection="1">
      <alignment horizontal="center" vertical="center"/>
      <protection locked="0"/>
    </xf>
    <xf numFmtId="0" fontId="2" fillId="2" borderId="2" xfId="15" applyNumberFormat="1" applyFont="1" applyFill="1" applyBorder="1" applyAlignment="1" applyProtection="1">
      <alignment horizontal="center" vertical="center"/>
      <protection locked="0"/>
    </xf>
    <xf numFmtId="0" fontId="2" fillId="2" borderId="6" xfId="15" applyNumberFormat="1" applyFont="1" applyFill="1" applyBorder="1" applyAlignment="1" applyProtection="1">
      <alignment horizontal="center" vertical="center"/>
      <protection locked="0"/>
    </xf>
    <xf numFmtId="0" fontId="2" fillId="2" borderId="13" xfId="15" applyNumberFormat="1" applyFont="1" applyFill="1" applyBorder="1" applyAlignment="1" applyProtection="1">
      <alignment horizontal="center" vertical="center"/>
      <protection locked="0"/>
    </xf>
    <xf numFmtId="0" fontId="2" fillId="26" borderId="1" xfId="15" applyNumberFormat="1" applyFont="1" applyFill="1" applyBorder="1" applyAlignment="1" applyProtection="1">
      <alignment horizontal="center" vertical="center"/>
      <protection locked="0"/>
    </xf>
    <xf numFmtId="0" fontId="2" fillId="8" borderId="2" xfId="15" applyNumberFormat="1" applyFont="1" applyFill="1" applyBorder="1" applyAlignment="1" applyProtection="1">
      <alignment horizontal="center" vertical="center"/>
      <protection locked="0"/>
    </xf>
    <xf numFmtId="0" fontId="2" fillId="8" borderId="6" xfId="15" applyNumberFormat="1" applyFont="1" applyFill="1" applyBorder="1" applyAlignment="1" applyProtection="1">
      <alignment horizontal="center" vertical="center"/>
      <protection locked="0"/>
    </xf>
    <xf numFmtId="0" fontId="2" fillId="8" borderId="13" xfId="15" applyNumberFormat="1" applyFont="1" applyFill="1" applyBorder="1" applyAlignment="1" applyProtection="1">
      <alignment horizontal="center" vertical="center"/>
      <protection locked="0"/>
    </xf>
    <xf numFmtId="0" fontId="5" fillId="2" borderId="2" xfId="2" applyNumberFormat="1" applyFont="1" applyFill="1" applyBorder="1" applyAlignment="1" applyProtection="1">
      <alignment horizontal="center" vertical="center"/>
      <protection locked="0"/>
    </xf>
    <xf numFmtId="0" fontId="5" fillId="2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13" xfId="2" applyNumberFormat="1" applyFont="1" applyFill="1" applyBorder="1" applyAlignment="1" applyProtection="1">
      <alignment horizontal="center" vertical="center"/>
      <protection locked="0"/>
    </xf>
    <xf numFmtId="0" fontId="2" fillId="2" borderId="3" xfId="15" applyNumberFormat="1" applyFont="1" applyFill="1" applyBorder="1" applyAlignment="1" applyProtection="1">
      <alignment horizontal="center" vertical="center"/>
      <protection locked="0"/>
    </xf>
    <xf numFmtId="0" fontId="5" fillId="8" borderId="2" xfId="2" applyNumberFormat="1" applyFont="1" applyFill="1" applyBorder="1" applyAlignment="1" applyProtection="1">
      <alignment horizontal="center" vertical="center"/>
      <protection locked="0"/>
    </xf>
    <xf numFmtId="0" fontId="5" fillId="8" borderId="6" xfId="2" applyNumberFormat="1" applyFont="1" applyFill="1" applyBorder="1" applyAlignment="1" applyProtection="1">
      <alignment horizontal="center" vertical="center"/>
      <protection locked="0"/>
    </xf>
    <xf numFmtId="0" fontId="5" fillId="8" borderId="13" xfId="2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1" xfId="1" applyNumberFormat="1" applyFont="1" applyFill="1" applyBorder="1" applyAlignment="1" applyProtection="1">
      <alignment horizontal="center" vertical="center"/>
      <protection locked="0"/>
    </xf>
    <xf numFmtId="12" fontId="3" fillId="5" borderId="9" xfId="0" applyNumberFormat="1" applyFont="1" applyFill="1" applyBorder="1" applyAlignment="1" applyProtection="1">
      <alignment horizontal="center" vertical="center"/>
    </xf>
    <xf numFmtId="12" fontId="3" fillId="5" borderId="12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3" borderId="7" xfId="2" applyNumberFormat="1" applyFont="1" applyFill="1" applyBorder="1" applyAlignment="1" applyProtection="1">
      <alignment horizontal="center" vertical="center"/>
      <protection locked="0"/>
    </xf>
    <xf numFmtId="0" fontId="2" fillId="3" borderId="8" xfId="2" applyNumberFormat="1" applyFont="1" applyFill="1" applyBorder="1" applyAlignment="1" applyProtection="1">
      <alignment horizontal="center" vertical="center"/>
      <protection locked="0"/>
    </xf>
    <xf numFmtId="0" fontId="2" fillId="3" borderId="10" xfId="2" applyNumberFormat="1" applyFont="1" applyFill="1" applyBorder="1" applyAlignment="1" applyProtection="1">
      <alignment horizontal="center" vertic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horizontal="center" vertical="center"/>
    </xf>
    <xf numFmtId="0" fontId="2" fillId="5" borderId="10" xfId="0" applyNumberFormat="1" applyFont="1" applyFill="1" applyBorder="1" applyAlignment="1" applyProtection="1">
      <alignment horizontal="center" vertical="center"/>
    </xf>
    <xf numFmtId="0" fontId="2" fillId="5" borderId="11" xfId="0" applyNumberFormat="1" applyFont="1" applyFill="1" applyBorder="1" applyAlignment="1" applyProtection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13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25" xfId="1" applyNumberFormat="1" applyFont="1" applyFill="1" applyBorder="1" applyAlignment="1">
      <alignment horizontal="center" vertical="center" wrapText="1"/>
    </xf>
    <xf numFmtId="12" fontId="2" fillId="2" borderId="30" xfId="1" applyNumberFormat="1" applyFont="1" applyFill="1" applyBorder="1" applyAlignment="1">
      <alignment horizontal="center" vertical="center"/>
    </xf>
    <xf numFmtId="12" fontId="2" fillId="2" borderId="29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12" fontId="2" fillId="3" borderId="19" xfId="1" applyNumberFormat="1" applyFont="1" applyFill="1" applyBorder="1" applyAlignment="1">
      <alignment horizontal="center" vertical="center"/>
    </xf>
    <xf numFmtId="12" fontId="2" fillId="3" borderId="28" xfId="1" applyNumberFormat="1" applyFont="1" applyFill="1" applyBorder="1" applyAlignment="1">
      <alignment horizontal="center" vertical="center"/>
    </xf>
    <xf numFmtId="12" fontId="2" fillId="3" borderId="25" xfId="1" applyNumberFormat="1" applyFont="1" applyFill="1" applyBorder="1" applyAlignment="1">
      <alignment horizontal="center" vertical="center"/>
    </xf>
    <xf numFmtId="12" fontId="2" fillId="2" borderId="16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12" fontId="2" fillId="3" borderId="16" xfId="1" applyNumberFormat="1" applyFont="1" applyFill="1" applyBorder="1" applyAlignment="1">
      <alignment horizontal="center" vertical="center"/>
    </xf>
    <xf numFmtId="12" fontId="2" fillId="3" borderId="22" xfId="1" applyNumberFormat="1" applyFont="1" applyFill="1" applyBorder="1" applyAlignment="1">
      <alignment horizontal="center" vertical="center"/>
    </xf>
    <xf numFmtId="12" fontId="2" fillId="3" borderId="29" xfId="1" applyNumberFormat="1" applyFont="1" applyFill="1" applyBorder="1" applyAlignment="1">
      <alignment horizontal="center" vertical="center"/>
    </xf>
    <xf numFmtId="0" fontId="2" fillId="2" borderId="31" xfId="1" applyNumberFormat="1" applyFont="1" applyFill="1" applyBorder="1" applyAlignment="1">
      <alignment horizontal="center" vertical="center"/>
    </xf>
    <xf numFmtId="0" fontId="2" fillId="2" borderId="33" xfId="1" applyNumberFormat="1" applyFont="1" applyFill="1" applyBorder="1" applyAlignment="1">
      <alignment horizontal="center" vertical="center"/>
    </xf>
    <xf numFmtId="12" fontId="2" fillId="3" borderId="31" xfId="1" applyNumberFormat="1" applyFont="1" applyFill="1" applyBorder="1" applyAlignment="1">
      <alignment horizontal="center" vertical="center"/>
    </xf>
    <xf numFmtId="12" fontId="2" fillId="3" borderId="32" xfId="1" applyNumberFormat="1" applyFont="1" applyFill="1" applyBorder="1" applyAlignment="1">
      <alignment horizontal="center" vertical="center"/>
    </xf>
    <xf numFmtId="12" fontId="2" fillId="3" borderId="33" xfId="1" applyNumberFormat="1" applyFont="1" applyFill="1" applyBorder="1" applyAlignment="1">
      <alignment horizontal="center" vertical="center"/>
    </xf>
    <xf numFmtId="0" fontId="2" fillId="2" borderId="31" xfId="1" applyNumberFormat="1" applyFont="1" applyFill="1" applyBorder="1" applyAlignment="1" applyProtection="1">
      <alignment horizontal="center" vertical="center"/>
      <protection locked="0"/>
    </xf>
    <xf numFmtId="0" fontId="2" fillId="2" borderId="33" xfId="1" applyNumberFormat="1" applyFont="1" applyFill="1" applyBorder="1" applyAlignment="1" applyProtection="1">
      <alignment horizontal="center" vertical="center"/>
      <protection locked="0"/>
    </xf>
    <xf numFmtId="0" fontId="2" fillId="2" borderId="34" xfId="1" applyNumberFormat="1" applyFont="1" applyFill="1" applyBorder="1" applyAlignment="1" applyProtection="1">
      <alignment horizontal="center" vertical="center"/>
      <protection locked="0"/>
    </xf>
    <xf numFmtId="12" fontId="2" fillId="2" borderId="34" xfId="1" applyNumberFormat="1" applyFont="1" applyFill="1" applyBorder="1" applyAlignment="1" applyProtection="1">
      <alignment horizontal="center" vertical="center"/>
      <protection locked="0"/>
    </xf>
    <xf numFmtId="12" fontId="2" fillId="3" borderId="3" xfId="1" applyNumberFormat="1" applyFont="1" applyFill="1" applyBorder="1" applyAlignment="1">
      <alignment horizontal="center" vertical="center"/>
    </xf>
    <xf numFmtId="12" fontId="2" fillId="3" borderId="4" xfId="1" applyNumberFormat="1" applyFont="1" applyFill="1" applyBorder="1" applyAlignment="1">
      <alignment horizontal="center" vertical="center"/>
    </xf>
    <xf numFmtId="12" fontId="2" fillId="3" borderId="5" xfId="1" applyNumberFormat="1" applyFont="1" applyFill="1" applyBorder="1" applyAlignment="1">
      <alignment horizontal="center" vertical="center"/>
    </xf>
    <xf numFmtId="0" fontId="2" fillId="2" borderId="36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2" borderId="24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14" xfId="2" applyNumberFormat="1" applyFont="1" applyFill="1" applyBorder="1" applyAlignment="1">
      <alignment horizontal="center" vertical="center"/>
    </xf>
    <xf numFmtId="0" fontId="2" fillId="2" borderId="26" xfId="2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/>
    </xf>
    <xf numFmtId="0" fontId="2" fillId="3" borderId="24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 wrapText="1"/>
    </xf>
    <xf numFmtId="0" fontId="2" fillId="3" borderId="4" xfId="2" applyNumberFormat="1" applyFont="1" applyFill="1" applyBorder="1" applyAlignment="1">
      <alignment horizontal="center" vertical="center" wrapText="1"/>
    </xf>
    <xf numFmtId="0" fontId="2" fillId="3" borderId="5" xfId="2" applyNumberFormat="1" applyFont="1" applyFill="1" applyBorder="1" applyAlignment="1">
      <alignment horizontal="center" vertical="center" wrapText="1"/>
    </xf>
    <xf numFmtId="0" fontId="2" fillId="3" borderId="3" xfId="2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center"/>
    </xf>
    <xf numFmtId="0" fontId="2" fillId="3" borderId="5" xfId="2" applyNumberFormat="1" applyFont="1" applyFill="1" applyBorder="1" applyAlignment="1">
      <alignment horizontal="center" vertical="center"/>
    </xf>
    <xf numFmtId="0" fontId="26" fillId="0" borderId="42" xfId="12" applyFill="1" applyBorder="1" applyAlignment="1">
      <alignment horizontal="left" vertical="center"/>
    </xf>
    <xf numFmtId="0" fontId="26" fillId="0" borderId="7" xfId="12" applyFill="1" applyBorder="1" applyAlignment="1">
      <alignment horizontal="left" vertical="center" wrapText="1"/>
    </xf>
    <xf numFmtId="0" fontId="26" fillId="0" borderId="10" xfId="12" applyFill="1" applyBorder="1" applyAlignment="1">
      <alignment horizontal="left" vertical="center" wrapText="1"/>
    </xf>
    <xf numFmtId="0" fontId="26" fillId="0" borderId="0" xfId="12" applyAlignment="1">
      <alignment horizontal="center"/>
    </xf>
    <xf numFmtId="0" fontId="30" fillId="22" borderId="0" xfId="12" applyFont="1" applyFill="1" applyAlignment="1">
      <alignment horizontal="left" vertical="center"/>
    </xf>
    <xf numFmtId="0" fontId="30" fillId="22" borderId="7" xfId="12" applyFont="1" applyFill="1" applyBorder="1" applyAlignment="1">
      <alignment horizontal="center" vertical="center"/>
    </xf>
    <xf numFmtId="0" fontId="30" fillId="22" borderId="41" xfId="12" applyFont="1" applyFill="1" applyBorder="1" applyAlignment="1">
      <alignment horizontal="center" vertical="center"/>
    </xf>
    <xf numFmtId="0" fontId="30" fillId="22" borderId="10" xfId="12" applyFont="1" applyFill="1" applyBorder="1" applyAlignment="1">
      <alignment horizontal="center" vertical="center"/>
    </xf>
    <xf numFmtId="0" fontId="30" fillId="22" borderId="8" xfId="12" applyFont="1" applyFill="1" applyBorder="1" applyAlignment="1">
      <alignment horizontal="left" vertical="center"/>
    </xf>
    <xf numFmtId="0" fontId="26" fillId="22" borderId="0" xfId="12" applyFill="1" applyBorder="1" applyAlignment="1">
      <alignment horizontal="left" vertical="center"/>
    </xf>
    <xf numFmtId="0" fontId="30" fillId="22" borderId="7" xfId="12" applyFont="1" applyFill="1" applyBorder="1" applyAlignment="1">
      <alignment horizontal="left" vertical="center"/>
    </xf>
    <xf numFmtId="0" fontId="30" fillId="22" borderId="10" xfId="12" applyFont="1" applyFill="1" applyBorder="1" applyAlignment="1">
      <alignment horizontal="left" vertical="center"/>
    </xf>
    <xf numFmtId="0" fontId="26" fillId="0" borderId="42" xfId="12" applyBorder="1" applyAlignment="1">
      <alignment horizontal="left" vertical="center"/>
    </xf>
    <xf numFmtId="0" fontId="26" fillId="22" borderId="8" xfId="12" applyFill="1" applyBorder="1" applyAlignment="1">
      <alignment horizontal="center"/>
    </xf>
    <xf numFmtId="0" fontId="26" fillId="22" borderId="11" xfId="12" applyFill="1" applyBorder="1" applyAlignment="1">
      <alignment horizontal="center"/>
    </xf>
    <xf numFmtId="0" fontId="26" fillId="0" borderId="7" xfId="12" applyFill="1" applyBorder="1" applyAlignment="1">
      <alignment horizontal="left" vertical="top" wrapText="1"/>
    </xf>
    <xf numFmtId="0" fontId="26" fillId="0" borderId="41" xfId="12" applyFill="1" applyBorder="1" applyAlignment="1">
      <alignment horizontal="left" vertical="top" wrapText="1"/>
    </xf>
    <xf numFmtId="0" fontId="26" fillId="0" borderId="10" xfId="12" applyFill="1" applyBorder="1" applyAlignment="1">
      <alignment horizontal="left" vertical="top" wrapText="1"/>
    </xf>
    <xf numFmtId="0" fontId="26" fillId="0" borderId="7" xfId="12" applyFill="1" applyBorder="1" applyAlignment="1">
      <alignment horizontal="left" vertical="top"/>
    </xf>
    <xf numFmtId="0" fontId="26" fillId="0" borderId="41" xfId="12" applyFill="1" applyBorder="1" applyAlignment="1">
      <alignment horizontal="left" vertical="top"/>
    </xf>
    <xf numFmtId="0" fontId="26" fillId="0" borderId="10" xfId="12" applyFill="1" applyBorder="1" applyAlignment="1">
      <alignment horizontal="left" vertical="top"/>
    </xf>
    <xf numFmtId="0" fontId="2" fillId="0" borderId="3" xfId="8" applyBorder="1" applyAlignment="1">
      <alignment horizontal="center"/>
    </xf>
    <xf numFmtId="0" fontId="2" fillId="0" borderId="4" xfId="8" applyBorder="1" applyAlignment="1">
      <alignment horizontal="center"/>
    </xf>
    <xf numFmtId="0" fontId="5" fillId="11" borderId="9" xfId="8" applyFont="1" applyFill="1" applyBorder="1" applyAlignment="1">
      <alignment horizontal="center" vertical="center" wrapText="1"/>
    </xf>
    <xf numFmtId="0" fontId="5" fillId="11" borderId="42" xfId="8" applyFont="1" applyFill="1" applyBorder="1" applyAlignment="1">
      <alignment horizontal="center" vertical="center" wrapText="1"/>
    </xf>
    <xf numFmtId="0" fontId="5" fillId="11" borderId="44" xfId="8" applyFont="1" applyFill="1" applyBorder="1" applyAlignment="1">
      <alignment horizontal="center" vertical="center" wrapText="1"/>
    </xf>
    <xf numFmtId="0" fontId="2" fillId="13" borderId="13" xfId="8" applyFill="1" applyBorder="1" applyAlignment="1">
      <alignment horizontal="center"/>
    </xf>
    <xf numFmtId="0" fontId="2" fillId="13" borderId="1" xfId="8" applyFill="1" applyBorder="1" applyAlignment="1">
      <alignment horizontal="center"/>
    </xf>
    <xf numFmtId="0" fontId="5" fillId="0" borderId="13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3" xfId="8" applyFont="1" applyBorder="1" applyAlignment="1">
      <alignment horizontal="left" vertical="center"/>
    </xf>
    <xf numFmtId="0" fontId="5" fillId="0" borderId="1" xfId="8" applyFont="1" applyBorder="1" applyAlignment="1">
      <alignment horizontal="left" vertical="center"/>
    </xf>
    <xf numFmtId="0" fontId="2" fillId="12" borderId="37" xfId="8" applyFill="1" applyBorder="1" applyAlignment="1">
      <alignment horizontal="center"/>
    </xf>
    <xf numFmtId="0" fontId="2" fillId="0" borderId="1" xfId="8" applyBorder="1" applyAlignment="1">
      <alignment horizontal="center"/>
    </xf>
    <xf numFmtId="0" fontId="5" fillId="0" borderId="1" xfId="8" applyFont="1" applyBorder="1" applyAlignment="1">
      <alignment vertical="center" wrapText="1"/>
    </xf>
    <xf numFmtId="0" fontId="2" fillId="12" borderId="2" xfId="8" applyFill="1" applyBorder="1" applyAlignment="1">
      <alignment horizontal="center"/>
    </xf>
    <xf numFmtId="0" fontId="2" fillId="12" borderId="6" xfId="8" applyFill="1" applyBorder="1" applyAlignment="1">
      <alignment horizontal="center"/>
    </xf>
    <xf numFmtId="0" fontId="2" fillId="12" borderId="24" xfId="8" applyFill="1" applyBorder="1" applyAlignment="1">
      <alignment horizontal="center"/>
    </xf>
    <xf numFmtId="0" fontId="5" fillId="11" borderId="2" xfId="8" applyFont="1" applyFill="1" applyBorder="1" applyAlignment="1">
      <alignment horizontal="center" vertical="center" wrapText="1"/>
    </xf>
    <xf numFmtId="0" fontId="5" fillId="11" borderId="6" xfId="8" applyFont="1" applyFill="1" applyBorder="1" applyAlignment="1">
      <alignment horizontal="center" vertical="center" wrapText="1"/>
    </xf>
    <xf numFmtId="0" fontId="5" fillId="11" borderId="24" xfId="8" applyFont="1" applyFill="1" applyBorder="1" applyAlignment="1">
      <alignment horizontal="center" vertical="center" wrapText="1"/>
    </xf>
    <xf numFmtId="0" fontId="27" fillId="13" borderId="2" xfId="8" applyFont="1" applyFill="1" applyBorder="1" applyAlignment="1">
      <alignment horizontal="center" vertical="center"/>
    </xf>
    <xf numFmtId="0" fontId="27" fillId="13" borderId="13" xfId="8" applyFont="1" applyFill="1" applyBorder="1" applyAlignment="1">
      <alignment horizontal="center" vertical="center"/>
    </xf>
    <xf numFmtId="0" fontId="2" fillId="0" borderId="2" xfId="8" applyBorder="1" applyAlignment="1">
      <alignment horizontal="center"/>
    </xf>
    <xf numFmtId="0" fontId="2" fillId="0" borderId="6" xfId="8" applyBorder="1" applyAlignment="1">
      <alignment horizontal="center"/>
    </xf>
    <xf numFmtId="0" fontId="2" fillId="0" borderId="13" xfId="8" applyBorder="1" applyAlignment="1">
      <alignment horizontal="center"/>
    </xf>
    <xf numFmtId="0" fontId="27" fillId="11" borderId="3" xfId="8" applyFont="1" applyFill="1" applyBorder="1" applyAlignment="1">
      <alignment horizontal="center" vertical="center"/>
    </xf>
    <xf numFmtId="0" fontId="27" fillId="11" borderId="4" xfId="8" applyFont="1" applyFill="1" applyBorder="1" applyAlignment="1">
      <alignment horizontal="center" vertical="center"/>
    </xf>
    <xf numFmtId="0" fontId="27" fillId="11" borderId="5" xfId="8" applyFont="1" applyFill="1" applyBorder="1" applyAlignment="1">
      <alignment horizontal="center" vertical="center"/>
    </xf>
    <xf numFmtId="0" fontId="5" fillId="11" borderId="7" xfId="8" applyFont="1" applyFill="1" applyBorder="1" applyAlignment="1">
      <alignment horizontal="center" vertical="center" wrapText="1"/>
    </xf>
    <xf numFmtId="0" fontId="5" fillId="11" borderId="41" xfId="8" applyFont="1" applyFill="1" applyBorder="1" applyAlignment="1">
      <alignment horizontal="center" vertical="center" wrapText="1"/>
    </xf>
    <xf numFmtId="0" fontId="5" fillId="11" borderId="43" xfId="8" applyFont="1" applyFill="1" applyBorder="1" applyAlignment="1">
      <alignment horizontal="center" vertical="center" wrapText="1"/>
    </xf>
    <xf numFmtId="0" fontId="27" fillId="13" borderId="2" xfId="8" applyFont="1" applyFill="1" applyBorder="1" applyAlignment="1">
      <alignment horizontal="center" vertical="center" wrapText="1"/>
    </xf>
    <xf numFmtId="0" fontId="27" fillId="13" borderId="13" xfId="8" applyFont="1" applyFill="1" applyBorder="1" applyAlignment="1">
      <alignment horizontal="center" vertical="center" wrapText="1"/>
    </xf>
    <xf numFmtId="0" fontId="27" fillId="13" borderId="3" xfId="8" applyFont="1" applyFill="1" applyBorder="1" applyAlignment="1">
      <alignment horizontal="center" vertical="center"/>
    </xf>
    <xf numFmtId="0" fontId="27" fillId="13" borderId="4" xfId="8" applyFont="1" applyFill="1" applyBorder="1" applyAlignment="1">
      <alignment horizontal="center" vertical="center"/>
    </xf>
    <xf numFmtId="0" fontId="27" fillId="13" borderId="5" xfId="8" applyFont="1" applyFill="1" applyBorder="1" applyAlignment="1">
      <alignment horizontal="center" vertical="center"/>
    </xf>
  </cellXfs>
  <cellStyles count="16">
    <cellStyle name="Обычный" xfId="0" builtinId="0"/>
    <cellStyle name="Обычный 2" xfId="3"/>
    <cellStyle name="Обычный 2 2" xfId="1"/>
    <cellStyle name="Обычный 2 2 2" xfId="9"/>
    <cellStyle name="Обычный 2 2 2 2" xfId="8"/>
    <cellStyle name="Обычный 2 2 3" xfId="10"/>
    <cellStyle name="Обычный 2 3" xfId="4"/>
    <cellStyle name="Обычный 2 3 2" xfId="5"/>
    <cellStyle name="Обычный 2 4" xfId="11"/>
    <cellStyle name="Обычный 3" xfId="6"/>
    <cellStyle name="Обычный 4" xfId="2"/>
    <cellStyle name="Обычный 5" xfId="7"/>
    <cellStyle name="Обычный 5 2" xfId="12"/>
    <cellStyle name="Обычный 5 3" xfId="15"/>
    <cellStyle name="Обычный 6" xfId="13"/>
    <cellStyle name="Обычный 7" xfId="14"/>
  </cellStyles>
  <dxfs count="107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9;&#1055;/1.%20&#1041;&#1072;&#1082;&#1072;&#1083;&#1072;&#1074;&#1088;&#1080;&#1072;&#1090;/2021%20&#1075;&#1086;&#1076;%20&#1085;&#1072;&#1073;&#1086;&#1088;&#1072;/3.%20&#1047;&#1072;&#1086;&#1095;&#1085;&#1072;&#1103;%20&#1092;&#1086;&#1088;&#1084;&#1072;%20&#1086;&#1073;&#1091;&#1095;&#1077;&#1085;&#1080;&#1103;/2.%20&#1057;&#1086;&#1094;&#1080;&#1072;&#1083;&#1100;&#1085;&#1072;&#1103;%20&#1088;&#1072;&#1073;&#1086;&#1090;&#1072;%20&#1073;&#1072;&#1082;&#1072;&#1083;&#1072;&#1074;&#1088;&#1099;%202021%20&#1047;&#1060;&#1054;%203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проф"/>
      <sheetName val="График"/>
      <sheetName val="План"/>
      <sheetName val="Компетенции УК"/>
      <sheetName val="Компетенции (2) УК"/>
      <sheetName val="Свод"/>
      <sheetName val="Титул"/>
    </sheetNames>
    <sheetDataSet>
      <sheetData sheetId="0"/>
      <sheetData sheetId="1"/>
      <sheetData sheetId="2">
        <row r="13">
          <cell r="AA13">
            <v>49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41"/>
  <sheetViews>
    <sheetView showGridLines="0" zoomScaleNormal="100" workbookViewId="0">
      <selection activeCell="R18" sqref="R18"/>
    </sheetView>
  </sheetViews>
  <sheetFormatPr defaultColWidth="12.5703125" defaultRowHeight="13.5" customHeight="1" x14ac:dyDescent="0.15"/>
  <cols>
    <col min="1" max="1" width="2.28515625" style="100" customWidth="1"/>
    <col min="2" max="2" width="11.42578125" style="100" customWidth="1"/>
    <col min="3" max="4" width="12.85546875" style="100" customWidth="1"/>
    <col min="5" max="5" width="0.7109375" style="100" customWidth="1"/>
    <col min="6" max="11" width="7" style="100" customWidth="1"/>
    <col min="12" max="12" width="9.85546875" style="100" customWidth="1"/>
    <col min="13" max="13" width="4.140625" style="100" customWidth="1"/>
    <col min="14" max="16" width="7" style="100" customWidth="1"/>
    <col min="17" max="17" width="4.85546875" style="100" customWidth="1"/>
    <col min="18" max="19" width="5" style="100" customWidth="1"/>
    <col min="20" max="20" width="5.140625" style="100" customWidth="1"/>
    <col min="21" max="21" width="6.5703125" style="100" customWidth="1"/>
    <col min="22" max="22" width="8.85546875" style="100" customWidth="1"/>
    <col min="23" max="23" width="3.140625" style="100" customWidth="1"/>
    <col min="24" max="24" width="10.140625" style="100" customWidth="1"/>
    <col min="25" max="27" width="4.42578125" style="100" customWidth="1"/>
    <col min="28" max="256" width="12.5703125" style="100"/>
    <col min="257" max="257" width="2.28515625" style="100" customWidth="1"/>
    <col min="258" max="258" width="11.42578125" style="100" customWidth="1"/>
    <col min="259" max="260" width="12.85546875" style="100" customWidth="1"/>
    <col min="261" max="261" width="0.7109375" style="100" customWidth="1"/>
    <col min="262" max="267" width="7" style="100" customWidth="1"/>
    <col min="268" max="268" width="9.85546875" style="100" customWidth="1"/>
    <col min="269" max="269" width="4.140625" style="100" customWidth="1"/>
    <col min="270" max="272" width="7" style="100" customWidth="1"/>
    <col min="273" max="273" width="4.85546875" style="100" customWidth="1"/>
    <col min="274" max="275" width="5" style="100" customWidth="1"/>
    <col min="276" max="276" width="5.140625" style="100" customWidth="1"/>
    <col min="277" max="277" width="6.5703125" style="100" customWidth="1"/>
    <col min="278" max="278" width="8.85546875" style="100" customWidth="1"/>
    <col min="279" max="279" width="3.140625" style="100" customWidth="1"/>
    <col min="280" max="280" width="10.140625" style="100" customWidth="1"/>
    <col min="281" max="283" width="4.42578125" style="100" customWidth="1"/>
    <col min="284" max="512" width="12.5703125" style="100"/>
    <col min="513" max="513" width="2.28515625" style="100" customWidth="1"/>
    <col min="514" max="514" width="11.42578125" style="100" customWidth="1"/>
    <col min="515" max="516" width="12.85546875" style="100" customWidth="1"/>
    <col min="517" max="517" width="0.7109375" style="100" customWidth="1"/>
    <col min="518" max="523" width="7" style="100" customWidth="1"/>
    <col min="524" max="524" width="9.85546875" style="100" customWidth="1"/>
    <col min="525" max="525" width="4.140625" style="100" customWidth="1"/>
    <col min="526" max="528" width="7" style="100" customWidth="1"/>
    <col min="529" max="529" width="4.85546875" style="100" customWidth="1"/>
    <col min="530" max="531" width="5" style="100" customWidth="1"/>
    <col min="532" max="532" width="5.140625" style="100" customWidth="1"/>
    <col min="533" max="533" width="6.5703125" style="100" customWidth="1"/>
    <col min="534" max="534" width="8.85546875" style="100" customWidth="1"/>
    <col min="535" max="535" width="3.140625" style="100" customWidth="1"/>
    <col min="536" max="536" width="10.140625" style="100" customWidth="1"/>
    <col min="537" max="539" width="4.42578125" style="100" customWidth="1"/>
    <col min="540" max="768" width="12.5703125" style="100"/>
    <col min="769" max="769" width="2.28515625" style="100" customWidth="1"/>
    <col min="770" max="770" width="11.42578125" style="100" customWidth="1"/>
    <col min="771" max="772" width="12.85546875" style="100" customWidth="1"/>
    <col min="773" max="773" width="0.7109375" style="100" customWidth="1"/>
    <col min="774" max="779" width="7" style="100" customWidth="1"/>
    <col min="780" max="780" width="9.85546875" style="100" customWidth="1"/>
    <col min="781" max="781" width="4.140625" style="100" customWidth="1"/>
    <col min="782" max="784" width="7" style="100" customWidth="1"/>
    <col min="785" max="785" width="4.85546875" style="100" customWidth="1"/>
    <col min="786" max="787" width="5" style="100" customWidth="1"/>
    <col min="788" max="788" width="5.140625" style="100" customWidth="1"/>
    <col min="789" max="789" width="6.5703125" style="100" customWidth="1"/>
    <col min="790" max="790" width="8.85546875" style="100" customWidth="1"/>
    <col min="791" max="791" width="3.140625" style="100" customWidth="1"/>
    <col min="792" max="792" width="10.140625" style="100" customWidth="1"/>
    <col min="793" max="795" width="4.42578125" style="100" customWidth="1"/>
    <col min="796" max="1024" width="12.5703125" style="100"/>
    <col min="1025" max="1025" width="2.28515625" style="100" customWidth="1"/>
    <col min="1026" max="1026" width="11.42578125" style="100" customWidth="1"/>
    <col min="1027" max="1028" width="12.85546875" style="100" customWidth="1"/>
    <col min="1029" max="1029" width="0.7109375" style="100" customWidth="1"/>
    <col min="1030" max="1035" width="7" style="100" customWidth="1"/>
    <col min="1036" max="1036" width="9.85546875" style="100" customWidth="1"/>
    <col min="1037" max="1037" width="4.140625" style="100" customWidth="1"/>
    <col min="1038" max="1040" width="7" style="100" customWidth="1"/>
    <col min="1041" max="1041" width="4.85546875" style="100" customWidth="1"/>
    <col min="1042" max="1043" width="5" style="100" customWidth="1"/>
    <col min="1044" max="1044" width="5.140625" style="100" customWidth="1"/>
    <col min="1045" max="1045" width="6.5703125" style="100" customWidth="1"/>
    <col min="1046" max="1046" width="8.85546875" style="100" customWidth="1"/>
    <col min="1047" max="1047" width="3.140625" style="100" customWidth="1"/>
    <col min="1048" max="1048" width="10.140625" style="100" customWidth="1"/>
    <col min="1049" max="1051" width="4.42578125" style="100" customWidth="1"/>
    <col min="1052" max="1280" width="12.5703125" style="100"/>
    <col min="1281" max="1281" width="2.28515625" style="100" customWidth="1"/>
    <col min="1282" max="1282" width="11.42578125" style="100" customWidth="1"/>
    <col min="1283" max="1284" width="12.85546875" style="100" customWidth="1"/>
    <col min="1285" max="1285" width="0.7109375" style="100" customWidth="1"/>
    <col min="1286" max="1291" width="7" style="100" customWidth="1"/>
    <col min="1292" max="1292" width="9.85546875" style="100" customWidth="1"/>
    <col min="1293" max="1293" width="4.140625" style="100" customWidth="1"/>
    <col min="1294" max="1296" width="7" style="100" customWidth="1"/>
    <col min="1297" max="1297" width="4.85546875" style="100" customWidth="1"/>
    <col min="1298" max="1299" width="5" style="100" customWidth="1"/>
    <col min="1300" max="1300" width="5.140625" style="100" customWidth="1"/>
    <col min="1301" max="1301" width="6.5703125" style="100" customWidth="1"/>
    <col min="1302" max="1302" width="8.85546875" style="100" customWidth="1"/>
    <col min="1303" max="1303" width="3.140625" style="100" customWidth="1"/>
    <col min="1304" max="1304" width="10.140625" style="100" customWidth="1"/>
    <col min="1305" max="1307" width="4.42578125" style="100" customWidth="1"/>
    <col min="1308" max="1536" width="12.5703125" style="100"/>
    <col min="1537" max="1537" width="2.28515625" style="100" customWidth="1"/>
    <col min="1538" max="1538" width="11.42578125" style="100" customWidth="1"/>
    <col min="1539" max="1540" width="12.85546875" style="100" customWidth="1"/>
    <col min="1541" max="1541" width="0.7109375" style="100" customWidth="1"/>
    <col min="1542" max="1547" width="7" style="100" customWidth="1"/>
    <col min="1548" max="1548" width="9.85546875" style="100" customWidth="1"/>
    <col min="1549" max="1549" width="4.140625" style="100" customWidth="1"/>
    <col min="1550" max="1552" width="7" style="100" customWidth="1"/>
    <col min="1553" max="1553" width="4.85546875" style="100" customWidth="1"/>
    <col min="1554" max="1555" width="5" style="100" customWidth="1"/>
    <col min="1556" max="1556" width="5.140625" style="100" customWidth="1"/>
    <col min="1557" max="1557" width="6.5703125" style="100" customWidth="1"/>
    <col min="1558" max="1558" width="8.85546875" style="100" customWidth="1"/>
    <col min="1559" max="1559" width="3.140625" style="100" customWidth="1"/>
    <col min="1560" max="1560" width="10.140625" style="100" customWidth="1"/>
    <col min="1561" max="1563" width="4.42578125" style="100" customWidth="1"/>
    <col min="1564" max="1792" width="12.5703125" style="100"/>
    <col min="1793" max="1793" width="2.28515625" style="100" customWidth="1"/>
    <col min="1794" max="1794" width="11.42578125" style="100" customWidth="1"/>
    <col min="1795" max="1796" width="12.85546875" style="100" customWidth="1"/>
    <col min="1797" max="1797" width="0.7109375" style="100" customWidth="1"/>
    <col min="1798" max="1803" width="7" style="100" customWidth="1"/>
    <col min="1804" max="1804" width="9.85546875" style="100" customWidth="1"/>
    <col min="1805" max="1805" width="4.140625" style="100" customWidth="1"/>
    <col min="1806" max="1808" width="7" style="100" customWidth="1"/>
    <col min="1809" max="1809" width="4.85546875" style="100" customWidth="1"/>
    <col min="1810" max="1811" width="5" style="100" customWidth="1"/>
    <col min="1812" max="1812" width="5.140625" style="100" customWidth="1"/>
    <col min="1813" max="1813" width="6.5703125" style="100" customWidth="1"/>
    <col min="1814" max="1814" width="8.85546875" style="100" customWidth="1"/>
    <col min="1815" max="1815" width="3.140625" style="100" customWidth="1"/>
    <col min="1816" max="1816" width="10.140625" style="100" customWidth="1"/>
    <col min="1817" max="1819" width="4.42578125" style="100" customWidth="1"/>
    <col min="1820" max="2048" width="12.5703125" style="100"/>
    <col min="2049" max="2049" width="2.28515625" style="100" customWidth="1"/>
    <col min="2050" max="2050" width="11.42578125" style="100" customWidth="1"/>
    <col min="2051" max="2052" width="12.85546875" style="100" customWidth="1"/>
    <col min="2053" max="2053" width="0.7109375" style="100" customWidth="1"/>
    <col min="2054" max="2059" width="7" style="100" customWidth="1"/>
    <col min="2060" max="2060" width="9.85546875" style="100" customWidth="1"/>
    <col min="2061" max="2061" width="4.140625" style="100" customWidth="1"/>
    <col min="2062" max="2064" width="7" style="100" customWidth="1"/>
    <col min="2065" max="2065" width="4.85546875" style="100" customWidth="1"/>
    <col min="2066" max="2067" width="5" style="100" customWidth="1"/>
    <col min="2068" max="2068" width="5.140625" style="100" customWidth="1"/>
    <col min="2069" max="2069" width="6.5703125" style="100" customWidth="1"/>
    <col min="2070" max="2070" width="8.85546875" style="100" customWidth="1"/>
    <col min="2071" max="2071" width="3.140625" style="100" customWidth="1"/>
    <col min="2072" max="2072" width="10.140625" style="100" customWidth="1"/>
    <col min="2073" max="2075" width="4.42578125" style="100" customWidth="1"/>
    <col min="2076" max="2304" width="12.5703125" style="100"/>
    <col min="2305" max="2305" width="2.28515625" style="100" customWidth="1"/>
    <col min="2306" max="2306" width="11.42578125" style="100" customWidth="1"/>
    <col min="2307" max="2308" width="12.85546875" style="100" customWidth="1"/>
    <col min="2309" max="2309" width="0.7109375" style="100" customWidth="1"/>
    <col min="2310" max="2315" width="7" style="100" customWidth="1"/>
    <col min="2316" max="2316" width="9.85546875" style="100" customWidth="1"/>
    <col min="2317" max="2317" width="4.140625" style="100" customWidth="1"/>
    <col min="2318" max="2320" width="7" style="100" customWidth="1"/>
    <col min="2321" max="2321" width="4.85546875" style="100" customWidth="1"/>
    <col min="2322" max="2323" width="5" style="100" customWidth="1"/>
    <col min="2324" max="2324" width="5.140625" style="100" customWidth="1"/>
    <col min="2325" max="2325" width="6.5703125" style="100" customWidth="1"/>
    <col min="2326" max="2326" width="8.85546875" style="100" customWidth="1"/>
    <col min="2327" max="2327" width="3.140625" style="100" customWidth="1"/>
    <col min="2328" max="2328" width="10.140625" style="100" customWidth="1"/>
    <col min="2329" max="2331" width="4.42578125" style="100" customWidth="1"/>
    <col min="2332" max="2560" width="12.5703125" style="100"/>
    <col min="2561" max="2561" width="2.28515625" style="100" customWidth="1"/>
    <col min="2562" max="2562" width="11.42578125" style="100" customWidth="1"/>
    <col min="2563" max="2564" width="12.85546875" style="100" customWidth="1"/>
    <col min="2565" max="2565" width="0.7109375" style="100" customWidth="1"/>
    <col min="2566" max="2571" width="7" style="100" customWidth="1"/>
    <col min="2572" max="2572" width="9.85546875" style="100" customWidth="1"/>
    <col min="2573" max="2573" width="4.140625" style="100" customWidth="1"/>
    <col min="2574" max="2576" width="7" style="100" customWidth="1"/>
    <col min="2577" max="2577" width="4.85546875" style="100" customWidth="1"/>
    <col min="2578" max="2579" width="5" style="100" customWidth="1"/>
    <col min="2580" max="2580" width="5.140625" style="100" customWidth="1"/>
    <col min="2581" max="2581" width="6.5703125" style="100" customWidth="1"/>
    <col min="2582" max="2582" width="8.85546875" style="100" customWidth="1"/>
    <col min="2583" max="2583" width="3.140625" style="100" customWidth="1"/>
    <col min="2584" max="2584" width="10.140625" style="100" customWidth="1"/>
    <col min="2585" max="2587" width="4.42578125" style="100" customWidth="1"/>
    <col min="2588" max="2816" width="12.5703125" style="100"/>
    <col min="2817" max="2817" width="2.28515625" style="100" customWidth="1"/>
    <col min="2818" max="2818" width="11.42578125" style="100" customWidth="1"/>
    <col min="2819" max="2820" width="12.85546875" style="100" customWidth="1"/>
    <col min="2821" max="2821" width="0.7109375" style="100" customWidth="1"/>
    <col min="2822" max="2827" width="7" style="100" customWidth="1"/>
    <col min="2828" max="2828" width="9.85546875" style="100" customWidth="1"/>
    <col min="2829" max="2829" width="4.140625" style="100" customWidth="1"/>
    <col min="2830" max="2832" width="7" style="100" customWidth="1"/>
    <col min="2833" max="2833" width="4.85546875" style="100" customWidth="1"/>
    <col min="2834" max="2835" width="5" style="100" customWidth="1"/>
    <col min="2836" max="2836" width="5.140625" style="100" customWidth="1"/>
    <col min="2837" max="2837" width="6.5703125" style="100" customWidth="1"/>
    <col min="2838" max="2838" width="8.85546875" style="100" customWidth="1"/>
    <col min="2839" max="2839" width="3.140625" style="100" customWidth="1"/>
    <col min="2840" max="2840" width="10.140625" style="100" customWidth="1"/>
    <col min="2841" max="2843" width="4.42578125" style="100" customWidth="1"/>
    <col min="2844" max="3072" width="12.5703125" style="100"/>
    <col min="3073" max="3073" width="2.28515625" style="100" customWidth="1"/>
    <col min="3074" max="3074" width="11.42578125" style="100" customWidth="1"/>
    <col min="3075" max="3076" width="12.85546875" style="100" customWidth="1"/>
    <col min="3077" max="3077" width="0.7109375" style="100" customWidth="1"/>
    <col min="3078" max="3083" width="7" style="100" customWidth="1"/>
    <col min="3084" max="3084" width="9.85546875" style="100" customWidth="1"/>
    <col min="3085" max="3085" width="4.140625" style="100" customWidth="1"/>
    <col min="3086" max="3088" width="7" style="100" customWidth="1"/>
    <col min="3089" max="3089" width="4.85546875" style="100" customWidth="1"/>
    <col min="3090" max="3091" width="5" style="100" customWidth="1"/>
    <col min="3092" max="3092" width="5.140625" style="100" customWidth="1"/>
    <col min="3093" max="3093" width="6.5703125" style="100" customWidth="1"/>
    <col min="3094" max="3094" width="8.85546875" style="100" customWidth="1"/>
    <col min="3095" max="3095" width="3.140625" style="100" customWidth="1"/>
    <col min="3096" max="3096" width="10.140625" style="100" customWidth="1"/>
    <col min="3097" max="3099" width="4.42578125" style="100" customWidth="1"/>
    <col min="3100" max="3328" width="12.5703125" style="100"/>
    <col min="3329" max="3329" width="2.28515625" style="100" customWidth="1"/>
    <col min="3330" max="3330" width="11.42578125" style="100" customWidth="1"/>
    <col min="3331" max="3332" width="12.85546875" style="100" customWidth="1"/>
    <col min="3333" max="3333" width="0.7109375" style="100" customWidth="1"/>
    <col min="3334" max="3339" width="7" style="100" customWidth="1"/>
    <col min="3340" max="3340" width="9.85546875" style="100" customWidth="1"/>
    <col min="3341" max="3341" width="4.140625" style="100" customWidth="1"/>
    <col min="3342" max="3344" width="7" style="100" customWidth="1"/>
    <col min="3345" max="3345" width="4.85546875" style="100" customWidth="1"/>
    <col min="3346" max="3347" width="5" style="100" customWidth="1"/>
    <col min="3348" max="3348" width="5.140625" style="100" customWidth="1"/>
    <col min="3349" max="3349" width="6.5703125" style="100" customWidth="1"/>
    <col min="3350" max="3350" width="8.85546875" style="100" customWidth="1"/>
    <col min="3351" max="3351" width="3.140625" style="100" customWidth="1"/>
    <col min="3352" max="3352" width="10.140625" style="100" customWidth="1"/>
    <col min="3353" max="3355" width="4.42578125" style="100" customWidth="1"/>
    <col min="3356" max="3584" width="12.5703125" style="100"/>
    <col min="3585" max="3585" width="2.28515625" style="100" customWidth="1"/>
    <col min="3586" max="3586" width="11.42578125" style="100" customWidth="1"/>
    <col min="3587" max="3588" width="12.85546875" style="100" customWidth="1"/>
    <col min="3589" max="3589" width="0.7109375" style="100" customWidth="1"/>
    <col min="3590" max="3595" width="7" style="100" customWidth="1"/>
    <col min="3596" max="3596" width="9.85546875" style="100" customWidth="1"/>
    <col min="3597" max="3597" width="4.140625" style="100" customWidth="1"/>
    <col min="3598" max="3600" width="7" style="100" customWidth="1"/>
    <col min="3601" max="3601" width="4.85546875" style="100" customWidth="1"/>
    <col min="3602" max="3603" width="5" style="100" customWidth="1"/>
    <col min="3604" max="3604" width="5.140625" style="100" customWidth="1"/>
    <col min="3605" max="3605" width="6.5703125" style="100" customWidth="1"/>
    <col min="3606" max="3606" width="8.85546875" style="100" customWidth="1"/>
    <col min="3607" max="3607" width="3.140625" style="100" customWidth="1"/>
    <col min="3608" max="3608" width="10.140625" style="100" customWidth="1"/>
    <col min="3609" max="3611" width="4.42578125" style="100" customWidth="1"/>
    <col min="3612" max="3840" width="12.5703125" style="100"/>
    <col min="3841" max="3841" width="2.28515625" style="100" customWidth="1"/>
    <col min="3842" max="3842" width="11.42578125" style="100" customWidth="1"/>
    <col min="3843" max="3844" width="12.85546875" style="100" customWidth="1"/>
    <col min="3845" max="3845" width="0.7109375" style="100" customWidth="1"/>
    <col min="3846" max="3851" width="7" style="100" customWidth="1"/>
    <col min="3852" max="3852" width="9.85546875" style="100" customWidth="1"/>
    <col min="3853" max="3853" width="4.140625" style="100" customWidth="1"/>
    <col min="3854" max="3856" width="7" style="100" customWidth="1"/>
    <col min="3857" max="3857" width="4.85546875" style="100" customWidth="1"/>
    <col min="3858" max="3859" width="5" style="100" customWidth="1"/>
    <col min="3860" max="3860" width="5.140625" style="100" customWidth="1"/>
    <col min="3861" max="3861" width="6.5703125" style="100" customWidth="1"/>
    <col min="3862" max="3862" width="8.85546875" style="100" customWidth="1"/>
    <col min="3863" max="3863" width="3.140625" style="100" customWidth="1"/>
    <col min="3864" max="3864" width="10.140625" style="100" customWidth="1"/>
    <col min="3865" max="3867" width="4.42578125" style="100" customWidth="1"/>
    <col min="3868" max="4096" width="12.5703125" style="100"/>
    <col min="4097" max="4097" width="2.28515625" style="100" customWidth="1"/>
    <col min="4098" max="4098" width="11.42578125" style="100" customWidth="1"/>
    <col min="4099" max="4100" width="12.85546875" style="100" customWidth="1"/>
    <col min="4101" max="4101" width="0.7109375" style="100" customWidth="1"/>
    <col min="4102" max="4107" width="7" style="100" customWidth="1"/>
    <col min="4108" max="4108" width="9.85546875" style="100" customWidth="1"/>
    <col min="4109" max="4109" width="4.140625" style="100" customWidth="1"/>
    <col min="4110" max="4112" width="7" style="100" customWidth="1"/>
    <col min="4113" max="4113" width="4.85546875" style="100" customWidth="1"/>
    <col min="4114" max="4115" width="5" style="100" customWidth="1"/>
    <col min="4116" max="4116" width="5.140625" style="100" customWidth="1"/>
    <col min="4117" max="4117" width="6.5703125" style="100" customWidth="1"/>
    <col min="4118" max="4118" width="8.85546875" style="100" customWidth="1"/>
    <col min="4119" max="4119" width="3.140625" style="100" customWidth="1"/>
    <col min="4120" max="4120" width="10.140625" style="100" customWidth="1"/>
    <col min="4121" max="4123" width="4.42578125" style="100" customWidth="1"/>
    <col min="4124" max="4352" width="12.5703125" style="100"/>
    <col min="4353" max="4353" width="2.28515625" style="100" customWidth="1"/>
    <col min="4354" max="4354" width="11.42578125" style="100" customWidth="1"/>
    <col min="4355" max="4356" width="12.85546875" style="100" customWidth="1"/>
    <col min="4357" max="4357" width="0.7109375" style="100" customWidth="1"/>
    <col min="4358" max="4363" width="7" style="100" customWidth="1"/>
    <col min="4364" max="4364" width="9.85546875" style="100" customWidth="1"/>
    <col min="4365" max="4365" width="4.140625" style="100" customWidth="1"/>
    <col min="4366" max="4368" width="7" style="100" customWidth="1"/>
    <col min="4369" max="4369" width="4.85546875" style="100" customWidth="1"/>
    <col min="4370" max="4371" width="5" style="100" customWidth="1"/>
    <col min="4372" max="4372" width="5.140625" style="100" customWidth="1"/>
    <col min="4373" max="4373" width="6.5703125" style="100" customWidth="1"/>
    <col min="4374" max="4374" width="8.85546875" style="100" customWidth="1"/>
    <col min="4375" max="4375" width="3.140625" style="100" customWidth="1"/>
    <col min="4376" max="4376" width="10.140625" style="100" customWidth="1"/>
    <col min="4377" max="4379" width="4.42578125" style="100" customWidth="1"/>
    <col min="4380" max="4608" width="12.5703125" style="100"/>
    <col min="4609" max="4609" width="2.28515625" style="100" customWidth="1"/>
    <col min="4610" max="4610" width="11.42578125" style="100" customWidth="1"/>
    <col min="4611" max="4612" width="12.85546875" style="100" customWidth="1"/>
    <col min="4613" max="4613" width="0.7109375" style="100" customWidth="1"/>
    <col min="4614" max="4619" width="7" style="100" customWidth="1"/>
    <col min="4620" max="4620" width="9.85546875" style="100" customWidth="1"/>
    <col min="4621" max="4621" width="4.140625" style="100" customWidth="1"/>
    <col min="4622" max="4624" width="7" style="100" customWidth="1"/>
    <col min="4625" max="4625" width="4.85546875" style="100" customWidth="1"/>
    <col min="4626" max="4627" width="5" style="100" customWidth="1"/>
    <col min="4628" max="4628" width="5.140625" style="100" customWidth="1"/>
    <col min="4629" max="4629" width="6.5703125" style="100" customWidth="1"/>
    <col min="4630" max="4630" width="8.85546875" style="100" customWidth="1"/>
    <col min="4631" max="4631" width="3.140625" style="100" customWidth="1"/>
    <col min="4632" max="4632" width="10.140625" style="100" customWidth="1"/>
    <col min="4633" max="4635" width="4.42578125" style="100" customWidth="1"/>
    <col min="4636" max="4864" width="12.5703125" style="100"/>
    <col min="4865" max="4865" width="2.28515625" style="100" customWidth="1"/>
    <col min="4866" max="4866" width="11.42578125" style="100" customWidth="1"/>
    <col min="4867" max="4868" width="12.85546875" style="100" customWidth="1"/>
    <col min="4869" max="4869" width="0.7109375" style="100" customWidth="1"/>
    <col min="4870" max="4875" width="7" style="100" customWidth="1"/>
    <col min="4876" max="4876" width="9.85546875" style="100" customWidth="1"/>
    <col min="4877" max="4877" width="4.140625" style="100" customWidth="1"/>
    <col min="4878" max="4880" width="7" style="100" customWidth="1"/>
    <col min="4881" max="4881" width="4.85546875" style="100" customWidth="1"/>
    <col min="4882" max="4883" width="5" style="100" customWidth="1"/>
    <col min="4884" max="4884" width="5.140625" style="100" customWidth="1"/>
    <col min="4885" max="4885" width="6.5703125" style="100" customWidth="1"/>
    <col min="4886" max="4886" width="8.85546875" style="100" customWidth="1"/>
    <col min="4887" max="4887" width="3.140625" style="100" customWidth="1"/>
    <col min="4888" max="4888" width="10.140625" style="100" customWidth="1"/>
    <col min="4889" max="4891" width="4.42578125" style="100" customWidth="1"/>
    <col min="4892" max="5120" width="12.5703125" style="100"/>
    <col min="5121" max="5121" width="2.28515625" style="100" customWidth="1"/>
    <col min="5122" max="5122" width="11.42578125" style="100" customWidth="1"/>
    <col min="5123" max="5124" width="12.85546875" style="100" customWidth="1"/>
    <col min="5125" max="5125" width="0.7109375" style="100" customWidth="1"/>
    <col min="5126" max="5131" width="7" style="100" customWidth="1"/>
    <col min="5132" max="5132" width="9.85546875" style="100" customWidth="1"/>
    <col min="5133" max="5133" width="4.140625" style="100" customWidth="1"/>
    <col min="5134" max="5136" width="7" style="100" customWidth="1"/>
    <col min="5137" max="5137" width="4.85546875" style="100" customWidth="1"/>
    <col min="5138" max="5139" width="5" style="100" customWidth="1"/>
    <col min="5140" max="5140" width="5.140625" style="100" customWidth="1"/>
    <col min="5141" max="5141" width="6.5703125" style="100" customWidth="1"/>
    <col min="5142" max="5142" width="8.85546875" style="100" customWidth="1"/>
    <col min="5143" max="5143" width="3.140625" style="100" customWidth="1"/>
    <col min="5144" max="5144" width="10.140625" style="100" customWidth="1"/>
    <col min="5145" max="5147" width="4.42578125" style="100" customWidth="1"/>
    <col min="5148" max="5376" width="12.5703125" style="100"/>
    <col min="5377" max="5377" width="2.28515625" style="100" customWidth="1"/>
    <col min="5378" max="5378" width="11.42578125" style="100" customWidth="1"/>
    <col min="5379" max="5380" width="12.85546875" style="100" customWidth="1"/>
    <col min="5381" max="5381" width="0.7109375" style="100" customWidth="1"/>
    <col min="5382" max="5387" width="7" style="100" customWidth="1"/>
    <col min="5388" max="5388" width="9.85546875" style="100" customWidth="1"/>
    <col min="5389" max="5389" width="4.140625" style="100" customWidth="1"/>
    <col min="5390" max="5392" width="7" style="100" customWidth="1"/>
    <col min="5393" max="5393" width="4.85546875" style="100" customWidth="1"/>
    <col min="5394" max="5395" width="5" style="100" customWidth="1"/>
    <col min="5396" max="5396" width="5.140625" style="100" customWidth="1"/>
    <col min="5397" max="5397" width="6.5703125" style="100" customWidth="1"/>
    <col min="5398" max="5398" width="8.85546875" style="100" customWidth="1"/>
    <col min="5399" max="5399" width="3.140625" style="100" customWidth="1"/>
    <col min="5400" max="5400" width="10.140625" style="100" customWidth="1"/>
    <col min="5401" max="5403" width="4.42578125" style="100" customWidth="1"/>
    <col min="5404" max="5632" width="12.5703125" style="100"/>
    <col min="5633" max="5633" width="2.28515625" style="100" customWidth="1"/>
    <col min="5634" max="5634" width="11.42578125" style="100" customWidth="1"/>
    <col min="5635" max="5636" width="12.85546875" style="100" customWidth="1"/>
    <col min="5637" max="5637" width="0.7109375" style="100" customWidth="1"/>
    <col min="5638" max="5643" width="7" style="100" customWidth="1"/>
    <col min="5644" max="5644" width="9.85546875" style="100" customWidth="1"/>
    <col min="5645" max="5645" width="4.140625" style="100" customWidth="1"/>
    <col min="5646" max="5648" width="7" style="100" customWidth="1"/>
    <col min="5649" max="5649" width="4.85546875" style="100" customWidth="1"/>
    <col min="5650" max="5651" width="5" style="100" customWidth="1"/>
    <col min="5652" max="5652" width="5.140625" style="100" customWidth="1"/>
    <col min="5653" max="5653" width="6.5703125" style="100" customWidth="1"/>
    <col min="5654" max="5654" width="8.85546875" style="100" customWidth="1"/>
    <col min="5655" max="5655" width="3.140625" style="100" customWidth="1"/>
    <col min="5656" max="5656" width="10.140625" style="100" customWidth="1"/>
    <col min="5657" max="5659" width="4.42578125" style="100" customWidth="1"/>
    <col min="5660" max="5888" width="12.5703125" style="100"/>
    <col min="5889" max="5889" width="2.28515625" style="100" customWidth="1"/>
    <col min="5890" max="5890" width="11.42578125" style="100" customWidth="1"/>
    <col min="5891" max="5892" width="12.85546875" style="100" customWidth="1"/>
    <col min="5893" max="5893" width="0.7109375" style="100" customWidth="1"/>
    <col min="5894" max="5899" width="7" style="100" customWidth="1"/>
    <col min="5900" max="5900" width="9.85546875" style="100" customWidth="1"/>
    <col min="5901" max="5901" width="4.140625" style="100" customWidth="1"/>
    <col min="5902" max="5904" width="7" style="100" customWidth="1"/>
    <col min="5905" max="5905" width="4.85546875" style="100" customWidth="1"/>
    <col min="5906" max="5907" width="5" style="100" customWidth="1"/>
    <col min="5908" max="5908" width="5.140625" style="100" customWidth="1"/>
    <col min="5909" max="5909" width="6.5703125" style="100" customWidth="1"/>
    <col min="5910" max="5910" width="8.85546875" style="100" customWidth="1"/>
    <col min="5911" max="5911" width="3.140625" style="100" customWidth="1"/>
    <col min="5912" max="5912" width="10.140625" style="100" customWidth="1"/>
    <col min="5913" max="5915" width="4.42578125" style="100" customWidth="1"/>
    <col min="5916" max="6144" width="12.5703125" style="100"/>
    <col min="6145" max="6145" width="2.28515625" style="100" customWidth="1"/>
    <col min="6146" max="6146" width="11.42578125" style="100" customWidth="1"/>
    <col min="6147" max="6148" width="12.85546875" style="100" customWidth="1"/>
    <col min="6149" max="6149" width="0.7109375" style="100" customWidth="1"/>
    <col min="6150" max="6155" width="7" style="100" customWidth="1"/>
    <col min="6156" max="6156" width="9.85546875" style="100" customWidth="1"/>
    <col min="6157" max="6157" width="4.140625" style="100" customWidth="1"/>
    <col min="6158" max="6160" width="7" style="100" customWidth="1"/>
    <col min="6161" max="6161" width="4.85546875" style="100" customWidth="1"/>
    <col min="6162" max="6163" width="5" style="100" customWidth="1"/>
    <col min="6164" max="6164" width="5.140625" style="100" customWidth="1"/>
    <col min="6165" max="6165" width="6.5703125" style="100" customWidth="1"/>
    <col min="6166" max="6166" width="8.85546875" style="100" customWidth="1"/>
    <col min="6167" max="6167" width="3.140625" style="100" customWidth="1"/>
    <col min="6168" max="6168" width="10.140625" style="100" customWidth="1"/>
    <col min="6169" max="6171" width="4.42578125" style="100" customWidth="1"/>
    <col min="6172" max="6400" width="12.5703125" style="100"/>
    <col min="6401" max="6401" width="2.28515625" style="100" customWidth="1"/>
    <col min="6402" max="6402" width="11.42578125" style="100" customWidth="1"/>
    <col min="6403" max="6404" width="12.85546875" style="100" customWidth="1"/>
    <col min="6405" max="6405" width="0.7109375" style="100" customWidth="1"/>
    <col min="6406" max="6411" width="7" style="100" customWidth="1"/>
    <col min="6412" max="6412" width="9.85546875" style="100" customWidth="1"/>
    <col min="6413" max="6413" width="4.140625" style="100" customWidth="1"/>
    <col min="6414" max="6416" width="7" style="100" customWidth="1"/>
    <col min="6417" max="6417" width="4.85546875" style="100" customWidth="1"/>
    <col min="6418" max="6419" width="5" style="100" customWidth="1"/>
    <col min="6420" max="6420" width="5.140625" style="100" customWidth="1"/>
    <col min="6421" max="6421" width="6.5703125" style="100" customWidth="1"/>
    <col min="6422" max="6422" width="8.85546875" style="100" customWidth="1"/>
    <col min="6423" max="6423" width="3.140625" style="100" customWidth="1"/>
    <col min="6424" max="6424" width="10.140625" style="100" customWidth="1"/>
    <col min="6425" max="6427" width="4.42578125" style="100" customWidth="1"/>
    <col min="6428" max="6656" width="12.5703125" style="100"/>
    <col min="6657" max="6657" width="2.28515625" style="100" customWidth="1"/>
    <col min="6658" max="6658" width="11.42578125" style="100" customWidth="1"/>
    <col min="6659" max="6660" width="12.85546875" style="100" customWidth="1"/>
    <col min="6661" max="6661" width="0.7109375" style="100" customWidth="1"/>
    <col min="6662" max="6667" width="7" style="100" customWidth="1"/>
    <col min="6668" max="6668" width="9.85546875" style="100" customWidth="1"/>
    <col min="6669" max="6669" width="4.140625" style="100" customWidth="1"/>
    <col min="6670" max="6672" width="7" style="100" customWidth="1"/>
    <col min="6673" max="6673" width="4.85546875" style="100" customWidth="1"/>
    <col min="6674" max="6675" width="5" style="100" customWidth="1"/>
    <col min="6676" max="6676" width="5.140625" style="100" customWidth="1"/>
    <col min="6677" max="6677" width="6.5703125" style="100" customWidth="1"/>
    <col min="6678" max="6678" width="8.85546875" style="100" customWidth="1"/>
    <col min="6679" max="6679" width="3.140625" style="100" customWidth="1"/>
    <col min="6680" max="6680" width="10.140625" style="100" customWidth="1"/>
    <col min="6681" max="6683" width="4.42578125" style="100" customWidth="1"/>
    <col min="6684" max="6912" width="12.5703125" style="100"/>
    <col min="6913" max="6913" width="2.28515625" style="100" customWidth="1"/>
    <col min="6914" max="6914" width="11.42578125" style="100" customWidth="1"/>
    <col min="6915" max="6916" width="12.85546875" style="100" customWidth="1"/>
    <col min="6917" max="6917" width="0.7109375" style="100" customWidth="1"/>
    <col min="6918" max="6923" width="7" style="100" customWidth="1"/>
    <col min="6924" max="6924" width="9.85546875" style="100" customWidth="1"/>
    <col min="6925" max="6925" width="4.140625" style="100" customWidth="1"/>
    <col min="6926" max="6928" width="7" style="100" customWidth="1"/>
    <col min="6929" max="6929" width="4.85546875" style="100" customWidth="1"/>
    <col min="6930" max="6931" width="5" style="100" customWidth="1"/>
    <col min="6932" max="6932" width="5.140625" style="100" customWidth="1"/>
    <col min="6933" max="6933" width="6.5703125" style="100" customWidth="1"/>
    <col min="6934" max="6934" width="8.85546875" style="100" customWidth="1"/>
    <col min="6935" max="6935" width="3.140625" style="100" customWidth="1"/>
    <col min="6936" max="6936" width="10.140625" style="100" customWidth="1"/>
    <col min="6937" max="6939" width="4.42578125" style="100" customWidth="1"/>
    <col min="6940" max="7168" width="12.5703125" style="100"/>
    <col min="7169" max="7169" width="2.28515625" style="100" customWidth="1"/>
    <col min="7170" max="7170" width="11.42578125" style="100" customWidth="1"/>
    <col min="7171" max="7172" width="12.85546875" style="100" customWidth="1"/>
    <col min="7173" max="7173" width="0.7109375" style="100" customWidth="1"/>
    <col min="7174" max="7179" width="7" style="100" customWidth="1"/>
    <col min="7180" max="7180" width="9.85546875" style="100" customWidth="1"/>
    <col min="7181" max="7181" width="4.140625" style="100" customWidth="1"/>
    <col min="7182" max="7184" width="7" style="100" customWidth="1"/>
    <col min="7185" max="7185" width="4.85546875" style="100" customWidth="1"/>
    <col min="7186" max="7187" width="5" style="100" customWidth="1"/>
    <col min="7188" max="7188" width="5.140625" style="100" customWidth="1"/>
    <col min="7189" max="7189" width="6.5703125" style="100" customWidth="1"/>
    <col min="7190" max="7190" width="8.85546875" style="100" customWidth="1"/>
    <col min="7191" max="7191" width="3.140625" style="100" customWidth="1"/>
    <col min="7192" max="7192" width="10.140625" style="100" customWidth="1"/>
    <col min="7193" max="7195" width="4.42578125" style="100" customWidth="1"/>
    <col min="7196" max="7424" width="12.5703125" style="100"/>
    <col min="7425" max="7425" width="2.28515625" style="100" customWidth="1"/>
    <col min="7426" max="7426" width="11.42578125" style="100" customWidth="1"/>
    <col min="7427" max="7428" width="12.85546875" style="100" customWidth="1"/>
    <col min="7429" max="7429" width="0.7109375" style="100" customWidth="1"/>
    <col min="7430" max="7435" width="7" style="100" customWidth="1"/>
    <col min="7436" max="7436" width="9.85546875" style="100" customWidth="1"/>
    <col min="7437" max="7437" width="4.140625" style="100" customWidth="1"/>
    <col min="7438" max="7440" width="7" style="100" customWidth="1"/>
    <col min="7441" max="7441" width="4.85546875" style="100" customWidth="1"/>
    <col min="7442" max="7443" width="5" style="100" customWidth="1"/>
    <col min="7444" max="7444" width="5.140625" style="100" customWidth="1"/>
    <col min="7445" max="7445" width="6.5703125" style="100" customWidth="1"/>
    <col min="7446" max="7446" width="8.85546875" style="100" customWidth="1"/>
    <col min="7447" max="7447" width="3.140625" style="100" customWidth="1"/>
    <col min="7448" max="7448" width="10.140625" style="100" customWidth="1"/>
    <col min="7449" max="7451" width="4.42578125" style="100" customWidth="1"/>
    <col min="7452" max="7680" width="12.5703125" style="100"/>
    <col min="7681" max="7681" width="2.28515625" style="100" customWidth="1"/>
    <col min="7682" max="7682" width="11.42578125" style="100" customWidth="1"/>
    <col min="7683" max="7684" width="12.85546875" style="100" customWidth="1"/>
    <col min="7685" max="7685" width="0.7109375" style="100" customWidth="1"/>
    <col min="7686" max="7691" width="7" style="100" customWidth="1"/>
    <col min="7692" max="7692" width="9.85546875" style="100" customWidth="1"/>
    <col min="7693" max="7693" width="4.140625" style="100" customWidth="1"/>
    <col min="7694" max="7696" width="7" style="100" customWidth="1"/>
    <col min="7697" max="7697" width="4.85546875" style="100" customWidth="1"/>
    <col min="7698" max="7699" width="5" style="100" customWidth="1"/>
    <col min="7700" max="7700" width="5.140625" style="100" customWidth="1"/>
    <col min="7701" max="7701" width="6.5703125" style="100" customWidth="1"/>
    <col min="7702" max="7702" width="8.85546875" style="100" customWidth="1"/>
    <col min="7703" max="7703" width="3.140625" style="100" customWidth="1"/>
    <col min="7704" max="7704" width="10.140625" style="100" customWidth="1"/>
    <col min="7705" max="7707" width="4.42578125" style="100" customWidth="1"/>
    <col min="7708" max="7936" width="12.5703125" style="100"/>
    <col min="7937" max="7937" width="2.28515625" style="100" customWidth="1"/>
    <col min="7938" max="7938" width="11.42578125" style="100" customWidth="1"/>
    <col min="7939" max="7940" width="12.85546875" style="100" customWidth="1"/>
    <col min="7941" max="7941" width="0.7109375" style="100" customWidth="1"/>
    <col min="7942" max="7947" width="7" style="100" customWidth="1"/>
    <col min="7948" max="7948" width="9.85546875" style="100" customWidth="1"/>
    <col min="7949" max="7949" width="4.140625" style="100" customWidth="1"/>
    <col min="7950" max="7952" width="7" style="100" customWidth="1"/>
    <col min="7953" max="7953" width="4.85546875" style="100" customWidth="1"/>
    <col min="7954" max="7955" width="5" style="100" customWidth="1"/>
    <col min="7956" max="7956" width="5.140625" style="100" customWidth="1"/>
    <col min="7957" max="7957" width="6.5703125" style="100" customWidth="1"/>
    <col min="7958" max="7958" width="8.85546875" style="100" customWidth="1"/>
    <col min="7959" max="7959" width="3.140625" style="100" customWidth="1"/>
    <col min="7960" max="7960" width="10.140625" style="100" customWidth="1"/>
    <col min="7961" max="7963" width="4.42578125" style="100" customWidth="1"/>
    <col min="7964" max="8192" width="12.5703125" style="100"/>
    <col min="8193" max="8193" width="2.28515625" style="100" customWidth="1"/>
    <col min="8194" max="8194" width="11.42578125" style="100" customWidth="1"/>
    <col min="8195" max="8196" width="12.85546875" style="100" customWidth="1"/>
    <col min="8197" max="8197" width="0.7109375" style="100" customWidth="1"/>
    <col min="8198" max="8203" width="7" style="100" customWidth="1"/>
    <col min="8204" max="8204" width="9.85546875" style="100" customWidth="1"/>
    <col min="8205" max="8205" width="4.140625" style="100" customWidth="1"/>
    <col min="8206" max="8208" width="7" style="100" customWidth="1"/>
    <col min="8209" max="8209" width="4.85546875" style="100" customWidth="1"/>
    <col min="8210" max="8211" width="5" style="100" customWidth="1"/>
    <col min="8212" max="8212" width="5.140625" style="100" customWidth="1"/>
    <col min="8213" max="8213" width="6.5703125" style="100" customWidth="1"/>
    <col min="8214" max="8214" width="8.85546875" style="100" customWidth="1"/>
    <col min="8215" max="8215" width="3.140625" style="100" customWidth="1"/>
    <col min="8216" max="8216" width="10.140625" style="100" customWidth="1"/>
    <col min="8217" max="8219" width="4.42578125" style="100" customWidth="1"/>
    <col min="8220" max="8448" width="12.5703125" style="100"/>
    <col min="8449" max="8449" width="2.28515625" style="100" customWidth="1"/>
    <col min="8450" max="8450" width="11.42578125" style="100" customWidth="1"/>
    <col min="8451" max="8452" width="12.85546875" style="100" customWidth="1"/>
    <col min="8453" max="8453" width="0.7109375" style="100" customWidth="1"/>
    <col min="8454" max="8459" width="7" style="100" customWidth="1"/>
    <col min="8460" max="8460" width="9.85546875" style="100" customWidth="1"/>
    <col min="8461" max="8461" width="4.140625" style="100" customWidth="1"/>
    <col min="8462" max="8464" width="7" style="100" customWidth="1"/>
    <col min="8465" max="8465" width="4.85546875" style="100" customWidth="1"/>
    <col min="8466" max="8467" width="5" style="100" customWidth="1"/>
    <col min="8468" max="8468" width="5.140625" style="100" customWidth="1"/>
    <col min="8469" max="8469" width="6.5703125" style="100" customWidth="1"/>
    <col min="8470" max="8470" width="8.85546875" style="100" customWidth="1"/>
    <col min="8471" max="8471" width="3.140625" style="100" customWidth="1"/>
    <col min="8472" max="8472" width="10.140625" style="100" customWidth="1"/>
    <col min="8473" max="8475" width="4.42578125" style="100" customWidth="1"/>
    <col min="8476" max="8704" width="12.5703125" style="100"/>
    <col min="8705" max="8705" width="2.28515625" style="100" customWidth="1"/>
    <col min="8706" max="8706" width="11.42578125" style="100" customWidth="1"/>
    <col min="8707" max="8708" width="12.85546875" style="100" customWidth="1"/>
    <col min="8709" max="8709" width="0.7109375" style="100" customWidth="1"/>
    <col min="8710" max="8715" width="7" style="100" customWidth="1"/>
    <col min="8716" max="8716" width="9.85546875" style="100" customWidth="1"/>
    <col min="8717" max="8717" width="4.140625" style="100" customWidth="1"/>
    <col min="8718" max="8720" width="7" style="100" customWidth="1"/>
    <col min="8721" max="8721" width="4.85546875" style="100" customWidth="1"/>
    <col min="8722" max="8723" width="5" style="100" customWidth="1"/>
    <col min="8724" max="8724" width="5.140625" style="100" customWidth="1"/>
    <col min="8725" max="8725" width="6.5703125" style="100" customWidth="1"/>
    <col min="8726" max="8726" width="8.85546875" style="100" customWidth="1"/>
    <col min="8727" max="8727" width="3.140625" style="100" customWidth="1"/>
    <col min="8728" max="8728" width="10.140625" style="100" customWidth="1"/>
    <col min="8729" max="8731" width="4.42578125" style="100" customWidth="1"/>
    <col min="8732" max="8960" width="12.5703125" style="100"/>
    <col min="8961" max="8961" width="2.28515625" style="100" customWidth="1"/>
    <col min="8962" max="8962" width="11.42578125" style="100" customWidth="1"/>
    <col min="8963" max="8964" width="12.85546875" style="100" customWidth="1"/>
    <col min="8965" max="8965" width="0.7109375" style="100" customWidth="1"/>
    <col min="8966" max="8971" width="7" style="100" customWidth="1"/>
    <col min="8972" max="8972" width="9.85546875" style="100" customWidth="1"/>
    <col min="8973" max="8973" width="4.140625" style="100" customWidth="1"/>
    <col min="8974" max="8976" width="7" style="100" customWidth="1"/>
    <col min="8977" max="8977" width="4.85546875" style="100" customWidth="1"/>
    <col min="8978" max="8979" width="5" style="100" customWidth="1"/>
    <col min="8980" max="8980" width="5.140625" style="100" customWidth="1"/>
    <col min="8981" max="8981" width="6.5703125" style="100" customWidth="1"/>
    <col min="8982" max="8982" width="8.85546875" style="100" customWidth="1"/>
    <col min="8983" max="8983" width="3.140625" style="100" customWidth="1"/>
    <col min="8984" max="8984" width="10.140625" style="100" customWidth="1"/>
    <col min="8985" max="8987" width="4.42578125" style="100" customWidth="1"/>
    <col min="8988" max="9216" width="12.5703125" style="100"/>
    <col min="9217" max="9217" width="2.28515625" style="100" customWidth="1"/>
    <col min="9218" max="9218" width="11.42578125" style="100" customWidth="1"/>
    <col min="9219" max="9220" width="12.85546875" style="100" customWidth="1"/>
    <col min="9221" max="9221" width="0.7109375" style="100" customWidth="1"/>
    <col min="9222" max="9227" width="7" style="100" customWidth="1"/>
    <col min="9228" max="9228" width="9.85546875" style="100" customWidth="1"/>
    <col min="9229" max="9229" width="4.140625" style="100" customWidth="1"/>
    <col min="9230" max="9232" width="7" style="100" customWidth="1"/>
    <col min="9233" max="9233" width="4.85546875" style="100" customWidth="1"/>
    <col min="9234" max="9235" width="5" style="100" customWidth="1"/>
    <col min="9236" max="9236" width="5.140625" style="100" customWidth="1"/>
    <col min="9237" max="9237" width="6.5703125" style="100" customWidth="1"/>
    <col min="9238" max="9238" width="8.85546875" style="100" customWidth="1"/>
    <col min="9239" max="9239" width="3.140625" style="100" customWidth="1"/>
    <col min="9240" max="9240" width="10.140625" style="100" customWidth="1"/>
    <col min="9241" max="9243" width="4.42578125" style="100" customWidth="1"/>
    <col min="9244" max="9472" width="12.5703125" style="100"/>
    <col min="9473" max="9473" width="2.28515625" style="100" customWidth="1"/>
    <col min="9474" max="9474" width="11.42578125" style="100" customWidth="1"/>
    <col min="9475" max="9476" width="12.85546875" style="100" customWidth="1"/>
    <col min="9477" max="9477" width="0.7109375" style="100" customWidth="1"/>
    <col min="9478" max="9483" width="7" style="100" customWidth="1"/>
    <col min="9484" max="9484" width="9.85546875" style="100" customWidth="1"/>
    <col min="9485" max="9485" width="4.140625" style="100" customWidth="1"/>
    <col min="9486" max="9488" width="7" style="100" customWidth="1"/>
    <col min="9489" max="9489" width="4.85546875" style="100" customWidth="1"/>
    <col min="9490" max="9491" width="5" style="100" customWidth="1"/>
    <col min="9492" max="9492" width="5.140625" style="100" customWidth="1"/>
    <col min="9493" max="9493" width="6.5703125" style="100" customWidth="1"/>
    <col min="9494" max="9494" width="8.85546875" style="100" customWidth="1"/>
    <col min="9495" max="9495" width="3.140625" style="100" customWidth="1"/>
    <col min="9496" max="9496" width="10.140625" style="100" customWidth="1"/>
    <col min="9497" max="9499" width="4.42578125" style="100" customWidth="1"/>
    <col min="9500" max="9728" width="12.5703125" style="100"/>
    <col min="9729" max="9729" width="2.28515625" style="100" customWidth="1"/>
    <col min="9730" max="9730" width="11.42578125" style="100" customWidth="1"/>
    <col min="9731" max="9732" width="12.85546875" style="100" customWidth="1"/>
    <col min="9733" max="9733" width="0.7109375" style="100" customWidth="1"/>
    <col min="9734" max="9739" width="7" style="100" customWidth="1"/>
    <col min="9740" max="9740" width="9.85546875" style="100" customWidth="1"/>
    <col min="9741" max="9741" width="4.140625" style="100" customWidth="1"/>
    <col min="9742" max="9744" width="7" style="100" customWidth="1"/>
    <col min="9745" max="9745" width="4.85546875" style="100" customWidth="1"/>
    <col min="9746" max="9747" width="5" style="100" customWidth="1"/>
    <col min="9748" max="9748" width="5.140625" style="100" customWidth="1"/>
    <col min="9749" max="9749" width="6.5703125" style="100" customWidth="1"/>
    <col min="9750" max="9750" width="8.85546875" style="100" customWidth="1"/>
    <col min="9751" max="9751" width="3.140625" style="100" customWidth="1"/>
    <col min="9752" max="9752" width="10.140625" style="100" customWidth="1"/>
    <col min="9753" max="9755" width="4.42578125" style="100" customWidth="1"/>
    <col min="9756" max="9984" width="12.5703125" style="100"/>
    <col min="9985" max="9985" width="2.28515625" style="100" customWidth="1"/>
    <col min="9986" max="9986" width="11.42578125" style="100" customWidth="1"/>
    <col min="9987" max="9988" width="12.85546875" style="100" customWidth="1"/>
    <col min="9989" max="9989" width="0.7109375" style="100" customWidth="1"/>
    <col min="9990" max="9995" width="7" style="100" customWidth="1"/>
    <col min="9996" max="9996" width="9.85546875" style="100" customWidth="1"/>
    <col min="9997" max="9997" width="4.140625" style="100" customWidth="1"/>
    <col min="9998" max="10000" width="7" style="100" customWidth="1"/>
    <col min="10001" max="10001" width="4.85546875" style="100" customWidth="1"/>
    <col min="10002" max="10003" width="5" style="100" customWidth="1"/>
    <col min="10004" max="10004" width="5.140625" style="100" customWidth="1"/>
    <col min="10005" max="10005" width="6.5703125" style="100" customWidth="1"/>
    <col min="10006" max="10006" width="8.85546875" style="100" customWidth="1"/>
    <col min="10007" max="10007" width="3.140625" style="100" customWidth="1"/>
    <col min="10008" max="10008" width="10.140625" style="100" customWidth="1"/>
    <col min="10009" max="10011" width="4.42578125" style="100" customWidth="1"/>
    <col min="10012" max="10240" width="12.5703125" style="100"/>
    <col min="10241" max="10241" width="2.28515625" style="100" customWidth="1"/>
    <col min="10242" max="10242" width="11.42578125" style="100" customWidth="1"/>
    <col min="10243" max="10244" width="12.85546875" style="100" customWidth="1"/>
    <col min="10245" max="10245" width="0.7109375" style="100" customWidth="1"/>
    <col min="10246" max="10251" width="7" style="100" customWidth="1"/>
    <col min="10252" max="10252" width="9.85546875" style="100" customWidth="1"/>
    <col min="10253" max="10253" width="4.140625" style="100" customWidth="1"/>
    <col min="10254" max="10256" width="7" style="100" customWidth="1"/>
    <col min="10257" max="10257" width="4.85546875" style="100" customWidth="1"/>
    <col min="10258" max="10259" width="5" style="100" customWidth="1"/>
    <col min="10260" max="10260" width="5.140625" style="100" customWidth="1"/>
    <col min="10261" max="10261" width="6.5703125" style="100" customWidth="1"/>
    <col min="10262" max="10262" width="8.85546875" style="100" customWidth="1"/>
    <col min="10263" max="10263" width="3.140625" style="100" customWidth="1"/>
    <col min="10264" max="10264" width="10.140625" style="100" customWidth="1"/>
    <col min="10265" max="10267" width="4.42578125" style="100" customWidth="1"/>
    <col min="10268" max="10496" width="12.5703125" style="100"/>
    <col min="10497" max="10497" width="2.28515625" style="100" customWidth="1"/>
    <col min="10498" max="10498" width="11.42578125" style="100" customWidth="1"/>
    <col min="10499" max="10500" width="12.85546875" style="100" customWidth="1"/>
    <col min="10501" max="10501" width="0.7109375" style="100" customWidth="1"/>
    <col min="10502" max="10507" width="7" style="100" customWidth="1"/>
    <col min="10508" max="10508" width="9.85546875" style="100" customWidth="1"/>
    <col min="10509" max="10509" width="4.140625" style="100" customWidth="1"/>
    <col min="10510" max="10512" width="7" style="100" customWidth="1"/>
    <col min="10513" max="10513" width="4.85546875" style="100" customWidth="1"/>
    <col min="10514" max="10515" width="5" style="100" customWidth="1"/>
    <col min="10516" max="10516" width="5.140625" style="100" customWidth="1"/>
    <col min="10517" max="10517" width="6.5703125" style="100" customWidth="1"/>
    <col min="10518" max="10518" width="8.85546875" style="100" customWidth="1"/>
    <col min="10519" max="10519" width="3.140625" style="100" customWidth="1"/>
    <col min="10520" max="10520" width="10.140625" style="100" customWidth="1"/>
    <col min="10521" max="10523" width="4.42578125" style="100" customWidth="1"/>
    <col min="10524" max="10752" width="12.5703125" style="100"/>
    <col min="10753" max="10753" width="2.28515625" style="100" customWidth="1"/>
    <col min="10754" max="10754" width="11.42578125" style="100" customWidth="1"/>
    <col min="10755" max="10756" width="12.85546875" style="100" customWidth="1"/>
    <col min="10757" max="10757" width="0.7109375" style="100" customWidth="1"/>
    <col min="10758" max="10763" width="7" style="100" customWidth="1"/>
    <col min="10764" max="10764" width="9.85546875" style="100" customWidth="1"/>
    <col min="10765" max="10765" width="4.140625" style="100" customWidth="1"/>
    <col min="10766" max="10768" width="7" style="100" customWidth="1"/>
    <col min="10769" max="10769" width="4.85546875" style="100" customWidth="1"/>
    <col min="10770" max="10771" width="5" style="100" customWidth="1"/>
    <col min="10772" max="10772" width="5.140625" style="100" customWidth="1"/>
    <col min="10773" max="10773" width="6.5703125" style="100" customWidth="1"/>
    <col min="10774" max="10774" width="8.85546875" style="100" customWidth="1"/>
    <col min="10775" max="10775" width="3.140625" style="100" customWidth="1"/>
    <col min="10776" max="10776" width="10.140625" style="100" customWidth="1"/>
    <col min="10777" max="10779" width="4.42578125" style="100" customWidth="1"/>
    <col min="10780" max="11008" width="12.5703125" style="100"/>
    <col min="11009" max="11009" width="2.28515625" style="100" customWidth="1"/>
    <col min="11010" max="11010" width="11.42578125" style="100" customWidth="1"/>
    <col min="11011" max="11012" width="12.85546875" style="100" customWidth="1"/>
    <col min="11013" max="11013" width="0.7109375" style="100" customWidth="1"/>
    <col min="11014" max="11019" width="7" style="100" customWidth="1"/>
    <col min="11020" max="11020" width="9.85546875" style="100" customWidth="1"/>
    <col min="11021" max="11021" width="4.140625" style="100" customWidth="1"/>
    <col min="11022" max="11024" width="7" style="100" customWidth="1"/>
    <col min="11025" max="11025" width="4.85546875" style="100" customWidth="1"/>
    <col min="11026" max="11027" width="5" style="100" customWidth="1"/>
    <col min="11028" max="11028" width="5.140625" style="100" customWidth="1"/>
    <col min="11029" max="11029" width="6.5703125" style="100" customWidth="1"/>
    <col min="11030" max="11030" width="8.85546875" style="100" customWidth="1"/>
    <col min="11031" max="11031" width="3.140625" style="100" customWidth="1"/>
    <col min="11032" max="11032" width="10.140625" style="100" customWidth="1"/>
    <col min="11033" max="11035" width="4.42578125" style="100" customWidth="1"/>
    <col min="11036" max="11264" width="12.5703125" style="100"/>
    <col min="11265" max="11265" width="2.28515625" style="100" customWidth="1"/>
    <col min="11266" max="11266" width="11.42578125" style="100" customWidth="1"/>
    <col min="11267" max="11268" width="12.85546875" style="100" customWidth="1"/>
    <col min="11269" max="11269" width="0.7109375" style="100" customWidth="1"/>
    <col min="11270" max="11275" width="7" style="100" customWidth="1"/>
    <col min="11276" max="11276" width="9.85546875" style="100" customWidth="1"/>
    <col min="11277" max="11277" width="4.140625" style="100" customWidth="1"/>
    <col min="11278" max="11280" width="7" style="100" customWidth="1"/>
    <col min="11281" max="11281" width="4.85546875" style="100" customWidth="1"/>
    <col min="11282" max="11283" width="5" style="100" customWidth="1"/>
    <col min="11284" max="11284" width="5.140625" style="100" customWidth="1"/>
    <col min="11285" max="11285" width="6.5703125" style="100" customWidth="1"/>
    <col min="11286" max="11286" width="8.85546875" style="100" customWidth="1"/>
    <col min="11287" max="11287" width="3.140625" style="100" customWidth="1"/>
    <col min="11288" max="11288" width="10.140625" style="100" customWidth="1"/>
    <col min="11289" max="11291" width="4.42578125" style="100" customWidth="1"/>
    <col min="11292" max="11520" width="12.5703125" style="100"/>
    <col min="11521" max="11521" width="2.28515625" style="100" customWidth="1"/>
    <col min="11522" max="11522" width="11.42578125" style="100" customWidth="1"/>
    <col min="11523" max="11524" width="12.85546875" style="100" customWidth="1"/>
    <col min="11525" max="11525" width="0.7109375" style="100" customWidth="1"/>
    <col min="11526" max="11531" width="7" style="100" customWidth="1"/>
    <col min="11532" max="11532" width="9.85546875" style="100" customWidth="1"/>
    <col min="11533" max="11533" width="4.140625" style="100" customWidth="1"/>
    <col min="11534" max="11536" width="7" style="100" customWidth="1"/>
    <col min="11537" max="11537" width="4.85546875" style="100" customWidth="1"/>
    <col min="11538" max="11539" width="5" style="100" customWidth="1"/>
    <col min="11540" max="11540" width="5.140625" style="100" customWidth="1"/>
    <col min="11541" max="11541" width="6.5703125" style="100" customWidth="1"/>
    <col min="11542" max="11542" width="8.85546875" style="100" customWidth="1"/>
    <col min="11543" max="11543" width="3.140625" style="100" customWidth="1"/>
    <col min="11544" max="11544" width="10.140625" style="100" customWidth="1"/>
    <col min="11545" max="11547" width="4.42578125" style="100" customWidth="1"/>
    <col min="11548" max="11776" width="12.5703125" style="100"/>
    <col min="11777" max="11777" width="2.28515625" style="100" customWidth="1"/>
    <col min="11778" max="11778" width="11.42578125" style="100" customWidth="1"/>
    <col min="11779" max="11780" width="12.85546875" style="100" customWidth="1"/>
    <col min="11781" max="11781" width="0.7109375" style="100" customWidth="1"/>
    <col min="11782" max="11787" width="7" style="100" customWidth="1"/>
    <col min="11788" max="11788" width="9.85546875" style="100" customWidth="1"/>
    <col min="11789" max="11789" width="4.140625" style="100" customWidth="1"/>
    <col min="11790" max="11792" width="7" style="100" customWidth="1"/>
    <col min="11793" max="11793" width="4.85546875" style="100" customWidth="1"/>
    <col min="11794" max="11795" width="5" style="100" customWidth="1"/>
    <col min="11796" max="11796" width="5.140625" style="100" customWidth="1"/>
    <col min="11797" max="11797" width="6.5703125" style="100" customWidth="1"/>
    <col min="11798" max="11798" width="8.85546875" style="100" customWidth="1"/>
    <col min="11799" max="11799" width="3.140625" style="100" customWidth="1"/>
    <col min="11800" max="11800" width="10.140625" style="100" customWidth="1"/>
    <col min="11801" max="11803" width="4.42578125" style="100" customWidth="1"/>
    <col min="11804" max="12032" width="12.5703125" style="100"/>
    <col min="12033" max="12033" width="2.28515625" style="100" customWidth="1"/>
    <col min="12034" max="12034" width="11.42578125" style="100" customWidth="1"/>
    <col min="12035" max="12036" width="12.85546875" style="100" customWidth="1"/>
    <col min="12037" max="12037" width="0.7109375" style="100" customWidth="1"/>
    <col min="12038" max="12043" width="7" style="100" customWidth="1"/>
    <col min="12044" max="12044" width="9.85546875" style="100" customWidth="1"/>
    <col min="12045" max="12045" width="4.140625" style="100" customWidth="1"/>
    <col min="12046" max="12048" width="7" style="100" customWidth="1"/>
    <col min="12049" max="12049" width="4.85546875" style="100" customWidth="1"/>
    <col min="12050" max="12051" width="5" style="100" customWidth="1"/>
    <col min="12052" max="12052" width="5.140625" style="100" customWidth="1"/>
    <col min="12053" max="12053" width="6.5703125" style="100" customWidth="1"/>
    <col min="12054" max="12054" width="8.85546875" style="100" customWidth="1"/>
    <col min="12055" max="12055" width="3.140625" style="100" customWidth="1"/>
    <col min="12056" max="12056" width="10.140625" style="100" customWidth="1"/>
    <col min="12057" max="12059" width="4.42578125" style="100" customWidth="1"/>
    <col min="12060" max="12288" width="12.5703125" style="100"/>
    <col min="12289" max="12289" width="2.28515625" style="100" customWidth="1"/>
    <col min="12290" max="12290" width="11.42578125" style="100" customWidth="1"/>
    <col min="12291" max="12292" width="12.85546875" style="100" customWidth="1"/>
    <col min="12293" max="12293" width="0.7109375" style="100" customWidth="1"/>
    <col min="12294" max="12299" width="7" style="100" customWidth="1"/>
    <col min="12300" max="12300" width="9.85546875" style="100" customWidth="1"/>
    <col min="12301" max="12301" width="4.140625" style="100" customWidth="1"/>
    <col min="12302" max="12304" width="7" style="100" customWidth="1"/>
    <col min="12305" max="12305" width="4.85546875" style="100" customWidth="1"/>
    <col min="12306" max="12307" width="5" style="100" customWidth="1"/>
    <col min="12308" max="12308" width="5.140625" style="100" customWidth="1"/>
    <col min="12309" max="12309" width="6.5703125" style="100" customWidth="1"/>
    <col min="12310" max="12310" width="8.85546875" style="100" customWidth="1"/>
    <col min="12311" max="12311" width="3.140625" style="100" customWidth="1"/>
    <col min="12312" max="12312" width="10.140625" style="100" customWidth="1"/>
    <col min="12313" max="12315" width="4.42578125" style="100" customWidth="1"/>
    <col min="12316" max="12544" width="12.5703125" style="100"/>
    <col min="12545" max="12545" width="2.28515625" style="100" customWidth="1"/>
    <col min="12546" max="12546" width="11.42578125" style="100" customWidth="1"/>
    <col min="12547" max="12548" width="12.85546875" style="100" customWidth="1"/>
    <col min="12549" max="12549" width="0.7109375" style="100" customWidth="1"/>
    <col min="12550" max="12555" width="7" style="100" customWidth="1"/>
    <col min="12556" max="12556" width="9.85546875" style="100" customWidth="1"/>
    <col min="12557" max="12557" width="4.140625" style="100" customWidth="1"/>
    <col min="12558" max="12560" width="7" style="100" customWidth="1"/>
    <col min="12561" max="12561" width="4.85546875" style="100" customWidth="1"/>
    <col min="12562" max="12563" width="5" style="100" customWidth="1"/>
    <col min="12564" max="12564" width="5.140625" style="100" customWidth="1"/>
    <col min="12565" max="12565" width="6.5703125" style="100" customWidth="1"/>
    <col min="12566" max="12566" width="8.85546875" style="100" customWidth="1"/>
    <col min="12567" max="12567" width="3.140625" style="100" customWidth="1"/>
    <col min="12568" max="12568" width="10.140625" style="100" customWidth="1"/>
    <col min="12569" max="12571" width="4.42578125" style="100" customWidth="1"/>
    <col min="12572" max="12800" width="12.5703125" style="100"/>
    <col min="12801" max="12801" width="2.28515625" style="100" customWidth="1"/>
    <col min="12802" max="12802" width="11.42578125" style="100" customWidth="1"/>
    <col min="12803" max="12804" width="12.85546875" style="100" customWidth="1"/>
    <col min="12805" max="12805" width="0.7109375" style="100" customWidth="1"/>
    <col min="12806" max="12811" width="7" style="100" customWidth="1"/>
    <col min="12812" max="12812" width="9.85546875" style="100" customWidth="1"/>
    <col min="12813" max="12813" width="4.140625" style="100" customWidth="1"/>
    <col min="12814" max="12816" width="7" style="100" customWidth="1"/>
    <col min="12817" max="12817" width="4.85546875" style="100" customWidth="1"/>
    <col min="12818" max="12819" width="5" style="100" customWidth="1"/>
    <col min="12820" max="12820" width="5.140625" style="100" customWidth="1"/>
    <col min="12821" max="12821" width="6.5703125" style="100" customWidth="1"/>
    <col min="12822" max="12822" width="8.85546875" style="100" customWidth="1"/>
    <col min="12823" max="12823" width="3.140625" style="100" customWidth="1"/>
    <col min="12824" max="12824" width="10.140625" style="100" customWidth="1"/>
    <col min="12825" max="12827" width="4.42578125" style="100" customWidth="1"/>
    <col min="12828" max="13056" width="12.5703125" style="100"/>
    <col min="13057" max="13057" width="2.28515625" style="100" customWidth="1"/>
    <col min="13058" max="13058" width="11.42578125" style="100" customWidth="1"/>
    <col min="13059" max="13060" width="12.85546875" style="100" customWidth="1"/>
    <col min="13061" max="13061" width="0.7109375" style="100" customWidth="1"/>
    <col min="13062" max="13067" width="7" style="100" customWidth="1"/>
    <col min="13068" max="13068" width="9.85546875" style="100" customWidth="1"/>
    <col min="13069" max="13069" width="4.140625" style="100" customWidth="1"/>
    <col min="13070" max="13072" width="7" style="100" customWidth="1"/>
    <col min="13073" max="13073" width="4.85546875" style="100" customWidth="1"/>
    <col min="13074" max="13075" width="5" style="100" customWidth="1"/>
    <col min="13076" max="13076" width="5.140625" style="100" customWidth="1"/>
    <col min="13077" max="13077" width="6.5703125" style="100" customWidth="1"/>
    <col min="13078" max="13078" width="8.85546875" style="100" customWidth="1"/>
    <col min="13079" max="13079" width="3.140625" style="100" customWidth="1"/>
    <col min="13080" max="13080" width="10.140625" style="100" customWidth="1"/>
    <col min="13081" max="13083" width="4.42578125" style="100" customWidth="1"/>
    <col min="13084" max="13312" width="12.5703125" style="100"/>
    <col min="13313" max="13313" width="2.28515625" style="100" customWidth="1"/>
    <col min="13314" max="13314" width="11.42578125" style="100" customWidth="1"/>
    <col min="13315" max="13316" width="12.85546875" style="100" customWidth="1"/>
    <col min="13317" max="13317" width="0.7109375" style="100" customWidth="1"/>
    <col min="13318" max="13323" width="7" style="100" customWidth="1"/>
    <col min="13324" max="13324" width="9.85546875" style="100" customWidth="1"/>
    <col min="13325" max="13325" width="4.140625" style="100" customWidth="1"/>
    <col min="13326" max="13328" width="7" style="100" customWidth="1"/>
    <col min="13329" max="13329" width="4.85546875" style="100" customWidth="1"/>
    <col min="13330" max="13331" width="5" style="100" customWidth="1"/>
    <col min="13332" max="13332" width="5.140625" style="100" customWidth="1"/>
    <col min="13333" max="13333" width="6.5703125" style="100" customWidth="1"/>
    <col min="13334" max="13334" width="8.85546875" style="100" customWidth="1"/>
    <col min="13335" max="13335" width="3.140625" style="100" customWidth="1"/>
    <col min="13336" max="13336" width="10.140625" style="100" customWidth="1"/>
    <col min="13337" max="13339" width="4.42578125" style="100" customWidth="1"/>
    <col min="13340" max="13568" width="12.5703125" style="100"/>
    <col min="13569" max="13569" width="2.28515625" style="100" customWidth="1"/>
    <col min="13570" max="13570" width="11.42578125" style="100" customWidth="1"/>
    <col min="13571" max="13572" width="12.85546875" style="100" customWidth="1"/>
    <col min="13573" max="13573" width="0.7109375" style="100" customWidth="1"/>
    <col min="13574" max="13579" width="7" style="100" customWidth="1"/>
    <col min="13580" max="13580" width="9.85546875" style="100" customWidth="1"/>
    <col min="13581" max="13581" width="4.140625" style="100" customWidth="1"/>
    <col min="13582" max="13584" width="7" style="100" customWidth="1"/>
    <col min="13585" max="13585" width="4.85546875" style="100" customWidth="1"/>
    <col min="13586" max="13587" width="5" style="100" customWidth="1"/>
    <col min="13588" max="13588" width="5.140625" style="100" customWidth="1"/>
    <col min="13589" max="13589" width="6.5703125" style="100" customWidth="1"/>
    <col min="13590" max="13590" width="8.85546875" style="100" customWidth="1"/>
    <col min="13591" max="13591" width="3.140625" style="100" customWidth="1"/>
    <col min="13592" max="13592" width="10.140625" style="100" customWidth="1"/>
    <col min="13593" max="13595" width="4.42578125" style="100" customWidth="1"/>
    <col min="13596" max="13824" width="12.5703125" style="100"/>
    <col min="13825" max="13825" width="2.28515625" style="100" customWidth="1"/>
    <col min="13826" max="13826" width="11.42578125" style="100" customWidth="1"/>
    <col min="13827" max="13828" width="12.85546875" style="100" customWidth="1"/>
    <col min="13829" max="13829" width="0.7109375" style="100" customWidth="1"/>
    <col min="13830" max="13835" width="7" style="100" customWidth="1"/>
    <col min="13836" max="13836" width="9.85546875" style="100" customWidth="1"/>
    <col min="13837" max="13837" width="4.140625" style="100" customWidth="1"/>
    <col min="13838" max="13840" width="7" style="100" customWidth="1"/>
    <col min="13841" max="13841" width="4.85546875" style="100" customWidth="1"/>
    <col min="13842" max="13843" width="5" style="100" customWidth="1"/>
    <col min="13844" max="13844" width="5.140625" style="100" customWidth="1"/>
    <col min="13845" max="13845" width="6.5703125" style="100" customWidth="1"/>
    <col min="13846" max="13846" width="8.85546875" style="100" customWidth="1"/>
    <col min="13847" max="13847" width="3.140625" style="100" customWidth="1"/>
    <col min="13848" max="13848" width="10.140625" style="100" customWidth="1"/>
    <col min="13849" max="13851" width="4.42578125" style="100" customWidth="1"/>
    <col min="13852" max="14080" width="12.5703125" style="100"/>
    <col min="14081" max="14081" width="2.28515625" style="100" customWidth="1"/>
    <col min="14082" max="14082" width="11.42578125" style="100" customWidth="1"/>
    <col min="14083" max="14084" width="12.85546875" style="100" customWidth="1"/>
    <col min="14085" max="14085" width="0.7109375" style="100" customWidth="1"/>
    <col min="14086" max="14091" width="7" style="100" customWidth="1"/>
    <col min="14092" max="14092" width="9.85546875" style="100" customWidth="1"/>
    <col min="14093" max="14093" width="4.140625" style="100" customWidth="1"/>
    <col min="14094" max="14096" width="7" style="100" customWidth="1"/>
    <col min="14097" max="14097" width="4.85546875" style="100" customWidth="1"/>
    <col min="14098" max="14099" width="5" style="100" customWidth="1"/>
    <col min="14100" max="14100" width="5.140625" style="100" customWidth="1"/>
    <col min="14101" max="14101" width="6.5703125" style="100" customWidth="1"/>
    <col min="14102" max="14102" width="8.85546875" style="100" customWidth="1"/>
    <col min="14103" max="14103" width="3.140625" style="100" customWidth="1"/>
    <col min="14104" max="14104" width="10.140625" style="100" customWidth="1"/>
    <col min="14105" max="14107" width="4.42578125" style="100" customWidth="1"/>
    <col min="14108" max="14336" width="12.5703125" style="100"/>
    <col min="14337" max="14337" width="2.28515625" style="100" customWidth="1"/>
    <col min="14338" max="14338" width="11.42578125" style="100" customWidth="1"/>
    <col min="14339" max="14340" width="12.85546875" style="100" customWidth="1"/>
    <col min="14341" max="14341" width="0.7109375" style="100" customWidth="1"/>
    <col min="14342" max="14347" width="7" style="100" customWidth="1"/>
    <col min="14348" max="14348" width="9.85546875" style="100" customWidth="1"/>
    <col min="14349" max="14349" width="4.140625" style="100" customWidth="1"/>
    <col min="14350" max="14352" width="7" style="100" customWidth="1"/>
    <col min="14353" max="14353" width="4.85546875" style="100" customWidth="1"/>
    <col min="14354" max="14355" width="5" style="100" customWidth="1"/>
    <col min="14356" max="14356" width="5.140625" style="100" customWidth="1"/>
    <col min="14357" max="14357" width="6.5703125" style="100" customWidth="1"/>
    <col min="14358" max="14358" width="8.85546875" style="100" customWidth="1"/>
    <col min="14359" max="14359" width="3.140625" style="100" customWidth="1"/>
    <col min="14360" max="14360" width="10.140625" style="100" customWidth="1"/>
    <col min="14361" max="14363" width="4.42578125" style="100" customWidth="1"/>
    <col min="14364" max="14592" width="12.5703125" style="100"/>
    <col min="14593" max="14593" width="2.28515625" style="100" customWidth="1"/>
    <col min="14594" max="14594" width="11.42578125" style="100" customWidth="1"/>
    <col min="14595" max="14596" width="12.85546875" style="100" customWidth="1"/>
    <col min="14597" max="14597" width="0.7109375" style="100" customWidth="1"/>
    <col min="14598" max="14603" width="7" style="100" customWidth="1"/>
    <col min="14604" max="14604" width="9.85546875" style="100" customWidth="1"/>
    <col min="14605" max="14605" width="4.140625" style="100" customWidth="1"/>
    <col min="14606" max="14608" width="7" style="100" customWidth="1"/>
    <col min="14609" max="14609" width="4.85546875" style="100" customWidth="1"/>
    <col min="14610" max="14611" width="5" style="100" customWidth="1"/>
    <col min="14612" max="14612" width="5.140625" style="100" customWidth="1"/>
    <col min="14613" max="14613" width="6.5703125" style="100" customWidth="1"/>
    <col min="14614" max="14614" width="8.85546875" style="100" customWidth="1"/>
    <col min="14615" max="14615" width="3.140625" style="100" customWidth="1"/>
    <col min="14616" max="14616" width="10.140625" style="100" customWidth="1"/>
    <col min="14617" max="14619" width="4.42578125" style="100" customWidth="1"/>
    <col min="14620" max="14848" width="12.5703125" style="100"/>
    <col min="14849" max="14849" width="2.28515625" style="100" customWidth="1"/>
    <col min="14850" max="14850" width="11.42578125" style="100" customWidth="1"/>
    <col min="14851" max="14852" width="12.85546875" style="100" customWidth="1"/>
    <col min="14853" max="14853" width="0.7109375" style="100" customWidth="1"/>
    <col min="14854" max="14859" width="7" style="100" customWidth="1"/>
    <col min="14860" max="14860" width="9.85546875" style="100" customWidth="1"/>
    <col min="14861" max="14861" width="4.140625" style="100" customWidth="1"/>
    <col min="14862" max="14864" width="7" style="100" customWidth="1"/>
    <col min="14865" max="14865" width="4.85546875" style="100" customWidth="1"/>
    <col min="14866" max="14867" width="5" style="100" customWidth="1"/>
    <col min="14868" max="14868" width="5.140625" style="100" customWidth="1"/>
    <col min="14869" max="14869" width="6.5703125" style="100" customWidth="1"/>
    <col min="14870" max="14870" width="8.85546875" style="100" customWidth="1"/>
    <col min="14871" max="14871" width="3.140625" style="100" customWidth="1"/>
    <col min="14872" max="14872" width="10.140625" style="100" customWidth="1"/>
    <col min="14873" max="14875" width="4.42578125" style="100" customWidth="1"/>
    <col min="14876" max="15104" width="12.5703125" style="100"/>
    <col min="15105" max="15105" width="2.28515625" style="100" customWidth="1"/>
    <col min="15106" max="15106" width="11.42578125" style="100" customWidth="1"/>
    <col min="15107" max="15108" width="12.85546875" style="100" customWidth="1"/>
    <col min="15109" max="15109" width="0.7109375" style="100" customWidth="1"/>
    <col min="15110" max="15115" width="7" style="100" customWidth="1"/>
    <col min="15116" max="15116" width="9.85546875" style="100" customWidth="1"/>
    <col min="15117" max="15117" width="4.140625" style="100" customWidth="1"/>
    <col min="15118" max="15120" width="7" style="100" customWidth="1"/>
    <col min="15121" max="15121" width="4.85546875" style="100" customWidth="1"/>
    <col min="15122" max="15123" width="5" style="100" customWidth="1"/>
    <col min="15124" max="15124" width="5.140625" style="100" customWidth="1"/>
    <col min="15125" max="15125" width="6.5703125" style="100" customWidth="1"/>
    <col min="15126" max="15126" width="8.85546875" style="100" customWidth="1"/>
    <col min="15127" max="15127" width="3.140625" style="100" customWidth="1"/>
    <col min="15128" max="15128" width="10.140625" style="100" customWidth="1"/>
    <col min="15129" max="15131" width="4.42578125" style="100" customWidth="1"/>
    <col min="15132" max="15360" width="12.5703125" style="100"/>
    <col min="15361" max="15361" width="2.28515625" style="100" customWidth="1"/>
    <col min="15362" max="15362" width="11.42578125" style="100" customWidth="1"/>
    <col min="15363" max="15364" width="12.85546875" style="100" customWidth="1"/>
    <col min="15365" max="15365" width="0.7109375" style="100" customWidth="1"/>
    <col min="15366" max="15371" width="7" style="100" customWidth="1"/>
    <col min="15372" max="15372" width="9.85546875" style="100" customWidth="1"/>
    <col min="15373" max="15373" width="4.140625" style="100" customWidth="1"/>
    <col min="15374" max="15376" width="7" style="100" customWidth="1"/>
    <col min="15377" max="15377" width="4.85546875" style="100" customWidth="1"/>
    <col min="15378" max="15379" width="5" style="100" customWidth="1"/>
    <col min="15380" max="15380" width="5.140625" style="100" customWidth="1"/>
    <col min="15381" max="15381" width="6.5703125" style="100" customWidth="1"/>
    <col min="15382" max="15382" width="8.85546875" style="100" customWidth="1"/>
    <col min="15383" max="15383" width="3.140625" style="100" customWidth="1"/>
    <col min="15384" max="15384" width="10.140625" style="100" customWidth="1"/>
    <col min="15385" max="15387" width="4.42578125" style="100" customWidth="1"/>
    <col min="15388" max="15616" width="12.5703125" style="100"/>
    <col min="15617" max="15617" width="2.28515625" style="100" customWidth="1"/>
    <col min="15618" max="15618" width="11.42578125" style="100" customWidth="1"/>
    <col min="15619" max="15620" width="12.85546875" style="100" customWidth="1"/>
    <col min="15621" max="15621" width="0.7109375" style="100" customWidth="1"/>
    <col min="15622" max="15627" width="7" style="100" customWidth="1"/>
    <col min="15628" max="15628" width="9.85546875" style="100" customWidth="1"/>
    <col min="15629" max="15629" width="4.140625" style="100" customWidth="1"/>
    <col min="15630" max="15632" width="7" style="100" customWidth="1"/>
    <col min="15633" max="15633" width="4.85546875" style="100" customWidth="1"/>
    <col min="15634" max="15635" width="5" style="100" customWidth="1"/>
    <col min="15636" max="15636" width="5.140625" style="100" customWidth="1"/>
    <col min="15637" max="15637" width="6.5703125" style="100" customWidth="1"/>
    <col min="15638" max="15638" width="8.85546875" style="100" customWidth="1"/>
    <col min="15639" max="15639" width="3.140625" style="100" customWidth="1"/>
    <col min="15640" max="15640" width="10.140625" style="100" customWidth="1"/>
    <col min="15641" max="15643" width="4.42578125" style="100" customWidth="1"/>
    <col min="15644" max="15872" width="12.5703125" style="100"/>
    <col min="15873" max="15873" width="2.28515625" style="100" customWidth="1"/>
    <col min="15874" max="15874" width="11.42578125" style="100" customWidth="1"/>
    <col min="15875" max="15876" width="12.85546875" style="100" customWidth="1"/>
    <col min="15877" max="15877" width="0.7109375" style="100" customWidth="1"/>
    <col min="15878" max="15883" width="7" style="100" customWidth="1"/>
    <col min="15884" max="15884" width="9.85546875" style="100" customWidth="1"/>
    <col min="15885" max="15885" width="4.140625" style="100" customWidth="1"/>
    <col min="15886" max="15888" width="7" style="100" customWidth="1"/>
    <col min="15889" max="15889" width="4.85546875" style="100" customWidth="1"/>
    <col min="15890" max="15891" width="5" style="100" customWidth="1"/>
    <col min="15892" max="15892" width="5.140625" style="100" customWidth="1"/>
    <col min="15893" max="15893" width="6.5703125" style="100" customWidth="1"/>
    <col min="15894" max="15894" width="8.85546875" style="100" customWidth="1"/>
    <col min="15895" max="15895" width="3.140625" style="100" customWidth="1"/>
    <col min="15896" max="15896" width="10.140625" style="100" customWidth="1"/>
    <col min="15897" max="15899" width="4.42578125" style="100" customWidth="1"/>
    <col min="15900" max="16128" width="12.5703125" style="100"/>
    <col min="16129" max="16129" width="2.28515625" style="100" customWidth="1"/>
    <col min="16130" max="16130" width="11.42578125" style="100" customWidth="1"/>
    <col min="16131" max="16132" width="12.85546875" style="100" customWidth="1"/>
    <col min="16133" max="16133" width="0.7109375" style="100" customWidth="1"/>
    <col min="16134" max="16139" width="7" style="100" customWidth="1"/>
    <col min="16140" max="16140" width="9.85546875" style="100" customWidth="1"/>
    <col min="16141" max="16141" width="4.140625" style="100" customWidth="1"/>
    <col min="16142" max="16144" width="7" style="100" customWidth="1"/>
    <col min="16145" max="16145" width="4.85546875" style="100" customWidth="1"/>
    <col min="16146" max="16147" width="5" style="100" customWidth="1"/>
    <col min="16148" max="16148" width="5.140625" style="100" customWidth="1"/>
    <col min="16149" max="16149" width="6.5703125" style="100" customWidth="1"/>
    <col min="16150" max="16150" width="8.85546875" style="100" customWidth="1"/>
    <col min="16151" max="16151" width="3.140625" style="100" customWidth="1"/>
    <col min="16152" max="16152" width="10.140625" style="100" customWidth="1"/>
    <col min="16153" max="16155" width="4.42578125" style="100" customWidth="1"/>
    <col min="16156" max="16384" width="12.5703125" style="100"/>
  </cols>
  <sheetData>
    <row r="1" spans="1:27" ht="24.95" customHeight="1" x14ac:dyDescent="0.15">
      <c r="A1" s="414" t="s">
        <v>80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</row>
    <row r="2" spans="1:27" ht="24.9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7" ht="24.95" customHeight="1" x14ac:dyDescent="0.15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</row>
    <row r="4" spans="1:27" ht="24.95" customHeight="1" x14ac:dyDescent="0.15">
      <c r="A4" s="415"/>
      <c r="B4" s="415"/>
      <c r="C4" s="415"/>
      <c r="D4" s="41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416" t="s">
        <v>81</v>
      </c>
      <c r="S4" s="416"/>
      <c r="T4" s="416"/>
      <c r="U4" s="416"/>
      <c r="V4" s="416"/>
      <c r="W4" s="416"/>
      <c r="X4" s="416"/>
      <c r="Y4" s="416"/>
      <c r="Z4" s="416"/>
      <c r="AA4" s="102"/>
    </row>
    <row r="5" spans="1:27" ht="24.95" customHeight="1" x14ac:dyDescent="0.25">
      <c r="A5" s="417" t="s">
        <v>82</v>
      </c>
      <c r="B5" s="417"/>
      <c r="C5" s="417"/>
      <c r="D5" s="417"/>
      <c r="E5" s="417"/>
      <c r="F5" s="417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18" t="s">
        <v>84</v>
      </c>
      <c r="R5" s="418"/>
      <c r="S5" s="418"/>
      <c r="T5" s="418"/>
      <c r="U5" s="103"/>
      <c r="V5" s="103"/>
      <c r="W5" s="103"/>
      <c r="X5" s="417" t="s">
        <v>85</v>
      </c>
      <c r="Y5" s="417"/>
      <c r="Z5" s="417"/>
      <c r="AA5" s="417"/>
    </row>
    <row r="6" spans="1:27" ht="24.95" customHeight="1" x14ac:dyDescent="0.15">
      <c r="A6" s="419" t="s">
        <v>86</v>
      </c>
      <c r="B6" s="419"/>
      <c r="C6" s="419"/>
      <c r="D6" s="419"/>
      <c r="E6" s="419"/>
      <c r="F6" s="419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102"/>
      <c r="R6" s="399" t="s">
        <v>87</v>
      </c>
      <c r="S6" s="399"/>
      <c r="T6" s="399"/>
      <c r="U6" s="399"/>
      <c r="V6" s="399"/>
      <c r="W6" s="399"/>
      <c r="X6" s="399"/>
      <c r="Y6" s="399"/>
      <c r="Z6" s="399"/>
      <c r="AA6" s="102"/>
    </row>
    <row r="7" spans="1:27" ht="24.95" customHeight="1" x14ac:dyDescent="0.15">
      <c r="A7" s="399"/>
      <c r="B7" s="399"/>
      <c r="C7" s="399"/>
      <c r="D7" s="102"/>
      <c r="E7" s="102"/>
      <c r="F7" s="102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7" ht="24.95" customHeight="1" x14ac:dyDescent="0.15">
      <c r="A8" s="362"/>
      <c r="B8" s="362"/>
      <c r="C8" s="362"/>
      <c r="D8" s="362"/>
      <c r="E8" s="362"/>
      <c r="F8" s="362"/>
      <c r="G8" s="401" t="s">
        <v>83</v>
      </c>
      <c r="H8" s="401"/>
      <c r="I8" s="401"/>
      <c r="J8" s="401"/>
      <c r="K8" s="401"/>
      <c r="L8" s="401"/>
      <c r="M8" s="401"/>
      <c r="N8" s="401"/>
      <c r="O8" s="401"/>
      <c r="P8" s="401"/>
      <c r="Q8" s="362"/>
      <c r="R8" s="362"/>
      <c r="S8" s="362"/>
      <c r="T8" s="362"/>
      <c r="U8" s="362"/>
      <c r="V8" s="362"/>
      <c r="W8" s="362"/>
      <c r="X8" s="362"/>
      <c r="Y8" s="362"/>
    </row>
    <row r="9" spans="1:27" ht="24.95" customHeight="1" x14ac:dyDescent="0.15">
      <c r="A9" s="362"/>
      <c r="B9" s="362"/>
      <c r="C9" s="362"/>
      <c r="D9" s="362"/>
      <c r="E9" s="362"/>
      <c r="F9" s="362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362"/>
      <c r="R9" s="362"/>
      <c r="S9" s="362"/>
      <c r="T9" s="362"/>
      <c r="U9" s="362"/>
      <c r="V9" s="362"/>
      <c r="W9" s="362"/>
      <c r="X9" s="362"/>
      <c r="Y9" s="362"/>
    </row>
    <row r="10" spans="1:27" ht="24.95" customHeight="1" x14ac:dyDescent="0.15">
      <c r="A10" s="102"/>
      <c r="B10" s="102"/>
      <c r="C10" s="102"/>
      <c r="D10" s="102"/>
      <c r="E10" s="102"/>
      <c r="F10" s="102"/>
      <c r="G10" s="400" t="s">
        <v>88</v>
      </c>
      <c r="H10" s="400"/>
      <c r="I10" s="400"/>
      <c r="J10" s="400"/>
      <c r="K10" s="400"/>
      <c r="L10" s="400"/>
      <c r="M10" s="400"/>
      <c r="N10" s="400"/>
      <c r="O10" s="400"/>
      <c r="P10" s="400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24.95" customHeight="1" x14ac:dyDescent="0.1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ht="15.95" customHeight="1" x14ac:dyDescent="0.15">
      <c r="A12" s="102"/>
      <c r="B12" s="413" t="s">
        <v>89</v>
      </c>
      <c r="C12" s="413"/>
      <c r="D12" s="413"/>
      <c r="E12" s="363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</row>
    <row r="13" spans="1:27" ht="15.95" customHeight="1" x14ac:dyDescent="0.15">
      <c r="A13" s="102"/>
      <c r="B13" s="421" t="s">
        <v>90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</row>
    <row r="14" spans="1:27" ht="15.95" customHeight="1" x14ac:dyDescent="0.15">
      <c r="A14" s="102"/>
      <c r="B14" s="421" t="s">
        <v>413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</row>
    <row r="15" spans="1:27" ht="15.95" customHeight="1" x14ac:dyDescent="0.15">
      <c r="A15" s="102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</row>
    <row r="16" spans="1:27" ht="15.95" customHeight="1" x14ac:dyDescent="0.15">
      <c r="A16" s="102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</row>
    <row r="17" spans="1:28" ht="15.95" customHeight="1" x14ac:dyDescent="0.2">
      <c r="A17" s="102"/>
      <c r="B17" s="424" t="s">
        <v>91</v>
      </c>
      <c r="C17" s="425"/>
      <c r="D17" s="425"/>
      <c r="E17" s="425"/>
      <c r="F17" s="425"/>
      <c r="G17" s="425"/>
      <c r="H17" s="425"/>
      <c r="I17" s="425"/>
      <c r="J17" s="425"/>
      <c r="K17" s="426"/>
      <c r="L17" s="102"/>
      <c r="M17" s="412" t="s">
        <v>92</v>
      </c>
      <c r="N17" s="412"/>
      <c r="O17" s="412"/>
      <c r="P17" s="412"/>
      <c r="Q17" s="412"/>
      <c r="R17" s="422">
        <v>2023</v>
      </c>
      <c r="S17" s="422"/>
      <c r="T17" s="422"/>
      <c r="U17" s="102"/>
      <c r="V17" s="102"/>
      <c r="W17" s="102"/>
      <c r="X17" s="102"/>
      <c r="Y17" s="102"/>
      <c r="Z17" s="102"/>
      <c r="AA17" s="102"/>
    </row>
    <row r="18" spans="1:28" ht="15.95" customHeight="1" x14ac:dyDescent="0.15">
      <c r="A18" s="102"/>
      <c r="B18" s="427"/>
      <c r="C18" s="428"/>
      <c r="D18" s="428"/>
      <c r="E18" s="428"/>
      <c r="F18" s="428"/>
      <c r="G18" s="428"/>
      <c r="H18" s="428"/>
      <c r="I18" s="428"/>
      <c r="J18" s="428"/>
      <c r="K18" s="429"/>
      <c r="L18" s="102"/>
      <c r="M18" s="430" t="s">
        <v>93</v>
      </c>
      <c r="N18" s="430"/>
      <c r="O18" s="430"/>
      <c r="P18" s="430"/>
      <c r="Q18" s="430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  <row r="19" spans="1:28" ht="15.95" customHeight="1" x14ac:dyDescent="0.15">
      <c r="A19" s="102"/>
      <c r="B19" s="405" t="s">
        <v>313</v>
      </c>
      <c r="C19" s="405"/>
      <c r="D19" s="405"/>
      <c r="E19" s="405"/>
      <c r="F19" s="405"/>
      <c r="G19" s="405"/>
      <c r="H19" s="405"/>
      <c r="I19" s="405"/>
      <c r="J19" s="405"/>
      <c r="K19" s="405"/>
      <c r="L19" s="102"/>
      <c r="M19" s="406" t="s">
        <v>94</v>
      </c>
      <c r="N19" s="406"/>
      <c r="O19" s="406"/>
      <c r="P19" s="406"/>
      <c r="Q19" s="406"/>
      <c r="R19" s="105">
        <v>76</v>
      </c>
      <c r="S19" s="105"/>
      <c r="T19" s="105"/>
      <c r="U19" s="106"/>
      <c r="V19" s="106"/>
      <c r="W19" s="106"/>
      <c r="X19" s="106"/>
      <c r="Y19" s="106"/>
      <c r="Z19" s="106"/>
      <c r="AA19" s="106"/>
      <c r="AB19" s="107"/>
    </row>
    <row r="20" spans="1:28" ht="15.95" customHeight="1" x14ac:dyDescent="0.15">
      <c r="A20" s="102"/>
      <c r="B20" s="405" t="s">
        <v>412</v>
      </c>
      <c r="C20" s="405"/>
      <c r="D20" s="405"/>
      <c r="E20" s="405"/>
      <c r="F20" s="405"/>
      <c r="G20" s="405"/>
      <c r="H20" s="405"/>
      <c r="I20" s="405"/>
      <c r="J20" s="405"/>
      <c r="K20" s="405"/>
      <c r="L20" s="102"/>
      <c r="M20" s="406"/>
      <c r="N20" s="406"/>
      <c r="O20" s="406"/>
      <c r="P20" s="406"/>
      <c r="Q20" s="406"/>
      <c r="R20" s="407">
        <v>43136</v>
      </c>
      <c r="S20" s="408"/>
      <c r="T20" s="408"/>
      <c r="U20" s="102"/>
      <c r="V20" s="102"/>
      <c r="W20" s="102"/>
      <c r="X20" s="102"/>
      <c r="Y20" s="102"/>
      <c r="Z20" s="102"/>
      <c r="AA20" s="102"/>
      <c r="AB20" s="107"/>
    </row>
    <row r="21" spans="1:28" ht="15.95" customHeight="1" x14ac:dyDescent="0.15">
      <c r="A21" s="10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2"/>
      <c r="M21" s="364"/>
      <c r="N21" s="364"/>
      <c r="O21" s="364"/>
      <c r="P21" s="364"/>
      <c r="Q21" s="364"/>
      <c r="R21" s="110"/>
      <c r="S21" s="110"/>
      <c r="T21" s="110"/>
      <c r="U21" s="102"/>
      <c r="V21" s="102"/>
      <c r="W21" s="102"/>
      <c r="X21" s="102"/>
      <c r="Y21" s="102"/>
      <c r="Z21" s="102"/>
      <c r="AA21" s="102"/>
    </row>
    <row r="22" spans="1:28" ht="15.95" customHeight="1" x14ac:dyDescent="0.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8" ht="15.95" customHeight="1" x14ac:dyDescent="0.15">
      <c r="A23" s="409" t="s">
        <v>95</v>
      </c>
      <c r="B23" s="409"/>
      <c r="C23" s="409"/>
      <c r="D23" s="409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1:28" ht="15.95" customHeight="1" x14ac:dyDescent="0.2">
      <c r="A24" s="410" t="s">
        <v>96</v>
      </c>
      <c r="B24" s="410"/>
      <c r="C24" s="410"/>
      <c r="D24" s="410"/>
      <c r="E24" s="410"/>
      <c r="F24" s="410"/>
      <c r="G24" s="410"/>
      <c r="H24" s="411"/>
      <c r="I24" s="411"/>
      <c r="J24" s="411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</row>
    <row r="25" spans="1:28" ht="15.95" customHeight="1" x14ac:dyDescent="0.2">
      <c r="A25" s="402" t="s">
        <v>97</v>
      </c>
      <c r="B25" s="402"/>
      <c r="C25" s="402"/>
      <c r="D25" s="402"/>
      <c r="E25" s="402"/>
      <c r="F25" s="402"/>
      <c r="G25" s="402"/>
      <c r="H25" s="403"/>
      <c r="I25" s="403"/>
      <c r="J25" s="403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111"/>
      <c r="V25" s="111"/>
      <c r="W25" s="111"/>
      <c r="X25" s="111"/>
      <c r="Y25" s="111"/>
      <c r="Z25" s="111"/>
      <c r="AA25" s="111"/>
    </row>
    <row r="26" spans="1:28" ht="15.95" customHeight="1" x14ac:dyDescent="0.15"/>
    <row r="27" spans="1:28" ht="15.95" customHeight="1" x14ac:dyDescent="0.15"/>
    <row r="28" spans="1:28" ht="15.95" customHeight="1" x14ac:dyDescent="0.15"/>
    <row r="29" spans="1:28" ht="15.95" customHeight="1" x14ac:dyDescent="0.15"/>
    <row r="30" spans="1:28" ht="15.95" customHeight="1" x14ac:dyDescent="0.15"/>
    <row r="31" spans="1:28" ht="15.95" customHeight="1" x14ac:dyDescent="0.15"/>
    <row r="32" spans="1:28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</sheetData>
  <mergeCells count="35">
    <mergeCell ref="F12:AA12"/>
    <mergeCell ref="B13:AA13"/>
    <mergeCell ref="M17:Q17"/>
    <mergeCell ref="R17:T17"/>
    <mergeCell ref="B15:AA15"/>
    <mergeCell ref="B16:AA16"/>
    <mergeCell ref="B17:K18"/>
    <mergeCell ref="M18:Q18"/>
    <mergeCell ref="B14:AA14"/>
    <mergeCell ref="A1:Y1"/>
    <mergeCell ref="A4:D4"/>
    <mergeCell ref="R4:Z4"/>
    <mergeCell ref="A5:F5"/>
    <mergeCell ref="G5:P6"/>
    <mergeCell ref="Q5:T5"/>
    <mergeCell ref="X5:AA5"/>
    <mergeCell ref="A6:B6"/>
    <mergeCell ref="C6:F6"/>
    <mergeCell ref="R6:Z6"/>
    <mergeCell ref="A7:C7"/>
    <mergeCell ref="G7:P7"/>
    <mergeCell ref="G8:P9"/>
    <mergeCell ref="G10:P10"/>
    <mergeCell ref="A25:G25"/>
    <mergeCell ref="H25:J25"/>
    <mergeCell ref="K25:T25"/>
    <mergeCell ref="B19:K19"/>
    <mergeCell ref="M19:Q20"/>
    <mergeCell ref="B20:K20"/>
    <mergeCell ref="R20:T20"/>
    <mergeCell ref="A23:D23"/>
    <mergeCell ref="A24:G24"/>
    <mergeCell ref="H24:J24"/>
    <mergeCell ref="K24:AA24"/>
    <mergeCell ref="B12:D12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2"/>
  <sheetViews>
    <sheetView showGridLines="0" workbookViewId="0">
      <selection activeCell="B72" sqref="B72:Z72"/>
    </sheetView>
  </sheetViews>
  <sheetFormatPr defaultColWidth="12.5703125" defaultRowHeight="14.25" customHeight="1" x14ac:dyDescent="0.15"/>
  <cols>
    <col min="1" max="1" width="5" style="339" customWidth="1"/>
    <col min="2" max="19" width="2.85546875" style="339" customWidth="1"/>
    <col min="20" max="20" width="3.28515625" style="339" customWidth="1"/>
    <col min="21" max="25" width="2.85546875" style="339" customWidth="1"/>
    <col min="26" max="26" width="3.42578125" style="339" customWidth="1"/>
    <col min="27" max="31" width="2.85546875" style="339" customWidth="1"/>
    <col min="32" max="32" width="3.28515625" style="339" customWidth="1"/>
    <col min="33" max="37" width="2.85546875" style="339" customWidth="1"/>
    <col min="38" max="38" width="3.140625" style="339" customWidth="1"/>
    <col min="39" max="53" width="2.85546875" style="339" customWidth="1"/>
    <col min="54" max="256" width="12.5703125" style="339"/>
    <col min="257" max="257" width="5" style="339" customWidth="1"/>
    <col min="258" max="275" width="2.85546875" style="339" customWidth="1"/>
    <col min="276" max="276" width="3.28515625" style="339" customWidth="1"/>
    <col min="277" max="281" width="2.85546875" style="339" customWidth="1"/>
    <col min="282" max="282" width="3.42578125" style="339" customWidth="1"/>
    <col min="283" max="287" width="2.85546875" style="339" customWidth="1"/>
    <col min="288" max="288" width="3.28515625" style="339" customWidth="1"/>
    <col min="289" max="293" width="2.85546875" style="339" customWidth="1"/>
    <col min="294" max="294" width="3.140625" style="339" customWidth="1"/>
    <col min="295" max="309" width="2.85546875" style="339" customWidth="1"/>
    <col min="310" max="512" width="12.5703125" style="339"/>
    <col min="513" max="513" width="5" style="339" customWidth="1"/>
    <col min="514" max="531" width="2.85546875" style="339" customWidth="1"/>
    <col min="532" max="532" width="3.28515625" style="339" customWidth="1"/>
    <col min="533" max="537" width="2.85546875" style="339" customWidth="1"/>
    <col min="538" max="538" width="3.42578125" style="339" customWidth="1"/>
    <col min="539" max="543" width="2.85546875" style="339" customWidth="1"/>
    <col min="544" max="544" width="3.28515625" style="339" customWidth="1"/>
    <col min="545" max="549" width="2.85546875" style="339" customWidth="1"/>
    <col min="550" max="550" width="3.140625" style="339" customWidth="1"/>
    <col min="551" max="565" width="2.85546875" style="339" customWidth="1"/>
    <col min="566" max="768" width="12.5703125" style="339"/>
    <col min="769" max="769" width="5" style="339" customWidth="1"/>
    <col min="770" max="787" width="2.85546875" style="339" customWidth="1"/>
    <col min="788" max="788" width="3.28515625" style="339" customWidth="1"/>
    <col min="789" max="793" width="2.85546875" style="339" customWidth="1"/>
    <col min="794" max="794" width="3.42578125" style="339" customWidth="1"/>
    <col min="795" max="799" width="2.85546875" style="339" customWidth="1"/>
    <col min="800" max="800" width="3.28515625" style="339" customWidth="1"/>
    <col min="801" max="805" width="2.85546875" style="339" customWidth="1"/>
    <col min="806" max="806" width="3.140625" style="339" customWidth="1"/>
    <col min="807" max="821" width="2.85546875" style="339" customWidth="1"/>
    <col min="822" max="1024" width="12.5703125" style="339"/>
    <col min="1025" max="1025" width="5" style="339" customWidth="1"/>
    <col min="1026" max="1043" width="2.85546875" style="339" customWidth="1"/>
    <col min="1044" max="1044" width="3.28515625" style="339" customWidth="1"/>
    <col min="1045" max="1049" width="2.85546875" style="339" customWidth="1"/>
    <col min="1050" max="1050" width="3.42578125" style="339" customWidth="1"/>
    <col min="1051" max="1055" width="2.85546875" style="339" customWidth="1"/>
    <col min="1056" max="1056" width="3.28515625" style="339" customWidth="1"/>
    <col min="1057" max="1061" width="2.85546875" style="339" customWidth="1"/>
    <col min="1062" max="1062" width="3.140625" style="339" customWidth="1"/>
    <col min="1063" max="1077" width="2.85546875" style="339" customWidth="1"/>
    <col min="1078" max="1280" width="12.5703125" style="339"/>
    <col min="1281" max="1281" width="5" style="339" customWidth="1"/>
    <col min="1282" max="1299" width="2.85546875" style="339" customWidth="1"/>
    <col min="1300" max="1300" width="3.28515625" style="339" customWidth="1"/>
    <col min="1301" max="1305" width="2.85546875" style="339" customWidth="1"/>
    <col min="1306" max="1306" width="3.42578125" style="339" customWidth="1"/>
    <col min="1307" max="1311" width="2.85546875" style="339" customWidth="1"/>
    <col min="1312" max="1312" width="3.28515625" style="339" customWidth="1"/>
    <col min="1313" max="1317" width="2.85546875" style="339" customWidth="1"/>
    <col min="1318" max="1318" width="3.140625" style="339" customWidth="1"/>
    <col min="1319" max="1333" width="2.85546875" style="339" customWidth="1"/>
    <col min="1334" max="1536" width="12.5703125" style="339"/>
    <col min="1537" max="1537" width="5" style="339" customWidth="1"/>
    <col min="1538" max="1555" width="2.85546875" style="339" customWidth="1"/>
    <col min="1556" max="1556" width="3.28515625" style="339" customWidth="1"/>
    <col min="1557" max="1561" width="2.85546875" style="339" customWidth="1"/>
    <col min="1562" max="1562" width="3.42578125" style="339" customWidth="1"/>
    <col min="1563" max="1567" width="2.85546875" style="339" customWidth="1"/>
    <col min="1568" max="1568" width="3.28515625" style="339" customWidth="1"/>
    <col min="1569" max="1573" width="2.85546875" style="339" customWidth="1"/>
    <col min="1574" max="1574" width="3.140625" style="339" customWidth="1"/>
    <col min="1575" max="1589" width="2.85546875" style="339" customWidth="1"/>
    <col min="1590" max="1792" width="12.5703125" style="339"/>
    <col min="1793" max="1793" width="5" style="339" customWidth="1"/>
    <col min="1794" max="1811" width="2.85546875" style="339" customWidth="1"/>
    <col min="1812" max="1812" width="3.28515625" style="339" customWidth="1"/>
    <col min="1813" max="1817" width="2.85546875" style="339" customWidth="1"/>
    <col min="1818" max="1818" width="3.42578125" style="339" customWidth="1"/>
    <col min="1819" max="1823" width="2.85546875" style="339" customWidth="1"/>
    <col min="1824" max="1824" width="3.28515625" style="339" customWidth="1"/>
    <col min="1825" max="1829" width="2.85546875" style="339" customWidth="1"/>
    <col min="1830" max="1830" width="3.140625" style="339" customWidth="1"/>
    <col min="1831" max="1845" width="2.85546875" style="339" customWidth="1"/>
    <col min="1846" max="2048" width="12.5703125" style="339"/>
    <col min="2049" max="2049" width="5" style="339" customWidth="1"/>
    <col min="2050" max="2067" width="2.85546875" style="339" customWidth="1"/>
    <col min="2068" max="2068" width="3.28515625" style="339" customWidth="1"/>
    <col min="2069" max="2073" width="2.85546875" style="339" customWidth="1"/>
    <col min="2074" max="2074" width="3.42578125" style="339" customWidth="1"/>
    <col min="2075" max="2079" width="2.85546875" style="339" customWidth="1"/>
    <col min="2080" max="2080" width="3.28515625" style="339" customWidth="1"/>
    <col min="2081" max="2085" width="2.85546875" style="339" customWidth="1"/>
    <col min="2086" max="2086" width="3.140625" style="339" customWidth="1"/>
    <col min="2087" max="2101" width="2.85546875" style="339" customWidth="1"/>
    <col min="2102" max="2304" width="12.5703125" style="339"/>
    <col min="2305" max="2305" width="5" style="339" customWidth="1"/>
    <col min="2306" max="2323" width="2.85546875" style="339" customWidth="1"/>
    <col min="2324" max="2324" width="3.28515625" style="339" customWidth="1"/>
    <col min="2325" max="2329" width="2.85546875" style="339" customWidth="1"/>
    <col min="2330" max="2330" width="3.42578125" style="339" customWidth="1"/>
    <col min="2331" max="2335" width="2.85546875" style="339" customWidth="1"/>
    <col min="2336" max="2336" width="3.28515625" style="339" customWidth="1"/>
    <col min="2337" max="2341" width="2.85546875" style="339" customWidth="1"/>
    <col min="2342" max="2342" width="3.140625" style="339" customWidth="1"/>
    <col min="2343" max="2357" width="2.85546875" style="339" customWidth="1"/>
    <col min="2358" max="2560" width="12.5703125" style="339"/>
    <col min="2561" max="2561" width="5" style="339" customWidth="1"/>
    <col min="2562" max="2579" width="2.85546875" style="339" customWidth="1"/>
    <col min="2580" max="2580" width="3.28515625" style="339" customWidth="1"/>
    <col min="2581" max="2585" width="2.85546875" style="339" customWidth="1"/>
    <col min="2586" max="2586" width="3.42578125" style="339" customWidth="1"/>
    <col min="2587" max="2591" width="2.85546875" style="339" customWidth="1"/>
    <col min="2592" max="2592" width="3.28515625" style="339" customWidth="1"/>
    <col min="2593" max="2597" width="2.85546875" style="339" customWidth="1"/>
    <col min="2598" max="2598" width="3.140625" style="339" customWidth="1"/>
    <col min="2599" max="2613" width="2.85546875" style="339" customWidth="1"/>
    <col min="2614" max="2816" width="12.5703125" style="339"/>
    <col min="2817" max="2817" width="5" style="339" customWidth="1"/>
    <col min="2818" max="2835" width="2.85546875" style="339" customWidth="1"/>
    <col min="2836" max="2836" width="3.28515625" style="339" customWidth="1"/>
    <col min="2837" max="2841" width="2.85546875" style="339" customWidth="1"/>
    <col min="2842" max="2842" width="3.42578125" style="339" customWidth="1"/>
    <col min="2843" max="2847" width="2.85546875" style="339" customWidth="1"/>
    <col min="2848" max="2848" width="3.28515625" style="339" customWidth="1"/>
    <col min="2849" max="2853" width="2.85546875" style="339" customWidth="1"/>
    <col min="2854" max="2854" width="3.140625" style="339" customWidth="1"/>
    <col min="2855" max="2869" width="2.85546875" style="339" customWidth="1"/>
    <col min="2870" max="3072" width="12.5703125" style="339"/>
    <col min="3073" max="3073" width="5" style="339" customWidth="1"/>
    <col min="3074" max="3091" width="2.85546875" style="339" customWidth="1"/>
    <col min="3092" max="3092" width="3.28515625" style="339" customWidth="1"/>
    <col min="3093" max="3097" width="2.85546875" style="339" customWidth="1"/>
    <col min="3098" max="3098" width="3.42578125" style="339" customWidth="1"/>
    <col min="3099" max="3103" width="2.85546875" style="339" customWidth="1"/>
    <col min="3104" max="3104" width="3.28515625" style="339" customWidth="1"/>
    <col min="3105" max="3109" width="2.85546875" style="339" customWidth="1"/>
    <col min="3110" max="3110" width="3.140625" style="339" customWidth="1"/>
    <col min="3111" max="3125" width="2.85546875" style="339" customWidth="1"/>
    <col min="3126" max="3328" width="12.5703125" style="339"/>
    <col min="3329" max="3329" width="5" style="339" customWidth="1"/>
    <col min="3330" max="3347" width="2.85546875" style="339" customWidth="1"/>
    <col min="3348" max="3348" width="3.28515625" style="339" customWidth="1"/>
    <col min="3349" max="3353" width="2.85546875" style="339" customWidth="1"/>
    <col min="3354" max="3354" width="3.42578125" style="339" customWidth="1"/>
    <col min="3355" max="3359" width="2.85546875" style="339" customWidth="1"/>
    <col min="3360" max="3360" width="3.28515625" style="339" customWidth="1"/>
    <col min="3361" max="3365" width="2.85546875" style="339" customWidth="1"/>
    <col min="3366" max="3366" width="3.140625" style="339" customWidth="1"/>
    <col min="3367" max="3381" width="2.85546875" style="339" customWidth="1"/>
    <col min="3382" max="3584" width="12.5703125" style="339"/>
    <col min="3585" max="3585" width="5" style="339" customWidth="1"/>
    <col min="3586" max="3603" width="2.85546875" style="339" customWidth="1"/>
    <col min="3604" max="3604" width="3.28515625" style="339" customWidth="1"/>
    <col min="3605" max="3609" width="2.85546875" style="339" customWidth="1"/>
    <col min="3610" max="3610" width="3.42578125" style="339" customWidth="1"/>
    <col min="3611" max="3615" width="2.85546875" style="339" customWidth="1"/>
    <col min="3616" max="3616" width="3.28515625" style="339" customWidth="1"/>
    <col min="3617" max="3621" width="2.85546875" style="339" customWidth="1"/>
    <col min="3622" max="3622" width="3.140625" style="339" customWidth="1"/>
    <col min="3623" max="3637" width="2.85546875" style="339" customWidth="1"/>
    <col min="3638" max="3840" width="12.5703125" style="339"/>
    <col min="3841" max="3841" width="5" style="339" customWidth="1"/>
    <col min="3842" max="3859" width="2.85546875" style="339" customWidth="1"/>
    <col min="3860" max="3860" width="3.28515625" style="339" customWidth="1"/>
    <col min="3861" max="3865" width="2.85546875" style="339" customWidth="1"/>
    <col min="3866" max="3866" width="3.42578125" style="339" customWidth="1"/>
    <col min="3867" max="3871" width="2.85546875" style="339" customWidth="1"/>
    <col min="3872" max="3872" width="3.28515625" style="339" customWidth="1"/>
    <col min="3873" max="3877" width="2.85546875" style="339" customWidth="1"/>
    <col min="3878" max="3878" width="3.140625" style="339" customWidth="1"/>
    <col min="3879" max="3893" width="2.85546875" style="339" customWidth="1"/>
    <col min="3894" max="4096" width="12.5703125" style="339"/>
    <col min="4097" max="4097" width="5" style="339" customWidth="1"/>
    <col min="4098" max="4115" width="2.85546875" style="339" customWidth="1"/>
    <col min="4116" max="4116" width="3.28515625" style="339" customWidth="1"/>
    <col min="4117" max="4121" width="2.85546875" style="339" customWidth="1"/>
    <col min="4122" max="4122" width="3.42578125" style="339" customWidth="1"/>
    <col min="4123" max="4127" width="2.85546875" style="339" customWidth="1"/>
    <col min="4128" max="4128" width="3.28515625" style="339" customWidth="1"/>
    <col min="4129" max="4133" width="2.85546875" style="339" customWidth="1"/>
    <col min="4134" max="4134" width="3.140625" style="339" customWidth="1"/>
    <col min="4135" max="4149" width="2.85546875" style="339" customWidth="1"/>
    <col min="4150" max="4352" width="12.5703125" style="339"/>
    <col min="4353" max="4353" width="5" style="339" customWidth="1"/>
    <col min="4354" max="4371" width="2.85546875" style="339" customWidth="1"/>
    <col min="4372" max="4372" width="3.28515625" style="339" customWidth="1"/>
    <col min="4373" max="4377" width="2.85546875" style="339" customWidth="1"/>
    <col min="4378" max="4378" width="3.42578125" style="339" customWidth="1"/>
    <col min="4379" max="4383" width="2.85546875" style="339" customWidth="1"/>
    <col min="4384" max="4384" width="3.28515625" style="339" customWidth="1"/>
    <col min="4385" max="4389" width="2.85546875" style="339" customWidth="1"/>
    <col min="4390" max="4390" width="3.140625" style="339" customWidth="1"/>
    <col min="4391" max="4405" width="2.85546875" style="339" customWidth="1"/>
    <col min="4406" max="4608" width="12.5703125" style="339"/>
    <col min="4609" max="4609" width="5" style="339" customWidth="1"/>
    <col min="4610" max="4627" width="2.85546875" style="339" customWidth="1"/>
    <col min="4628" max="4628" width="3.28515625" style="339" customWidth="1"/>
    <col min="4629" max="4633" width="2.85546875" style="339" customWidth="1"/>
    <col min="4634" max="4634" width="3.42578125" style="339" customWidth="1"/>
    <col min="4635" max="4639" width="2.85546875" style="339" customWidth="1"/>
    <col min="4640" max="4640" width="3.28515625" style="339" customWidth="1"/>
    <col min="4641" max="4645" width="2.85546875" style="339" customWidth="1"/>
    <col min="4646" max="4646" width="3.140625" style="339" customWidth="1"/>
    <col min="4647" max="4661" width="2.85546875" style="339" customWidth="1"/>
    <col min="4662" max="4864" width="12.5703125" style="339"/>
    <col min="4865" max="4865" width="5" style="339" customWidth="1"/>
    <col min="4866" max="4883" width="2.85546875" style="339" customWidth="1"/>
    <col min="4884" max="4884" width="3.28515625" style="339" customWidth="1"/>
    <col min="4885" max="4889" width="2.85546875" style="339" customWidth="1"/>
    <col min="4890" max="4890" width="3.42578125" style="339" customWidth="1"/>
    <col min="4891" max="4895" width="2.85546875" style="339" customWidth="1"/>
    <col min="4896" max="4896" width="3.28515625" style="339" customWidth="1"/>
    <col min="4897" max="4901" width="2.85546875" style="339" customWidth="1"/>
    <col min="4902" max="4902" width="3.140625" style="339" customWidth="1"/>
    <col min="4903" max="4917" width="2.85546875" style="339" customWidth="1"/>
    <col min="4918" max="5120" width="12.5703125" style="339"/>
    <col min="5121" max="5121" width="5" style="339" customWidth="1"/>
    <col min="5122" max="5139" width="2.85546875" style="339" customWidth="1"/>
    <col min="5140" max="5140" width="3.28515625" style="339" customWidth="1"/>
    <col min="5141" max="5145" width="2.85546875" style="339" customWidth="1"/>
    <col min="5146" max="5146" width="3.42578125" style="339" customWidth="1"/>
    <col min="5147" max="5151" width="2.85546875" style="339" customWidth="1"/>
    <col min="5152" max="5152" width="3.28515625" style="339" customWidth="1"/>
    <col min="5153" max="5157" width="2.85546875" style="339" customWidth="1"/>
    <col min="5158" max="5158" width="3.140625" style="339" customWidth="1"/>
    <col min="5159" max="5173" width="2.85546875" style="339" customWidth="1"/>
    <col min="5174" max="5376" width="12.5703125" style="339"/>
    <col min="5377" max="5377" width="5" style="339" customWidth="1"/>
    <col min="5378" max="5395" width="2.85546875" style="339" customWidth="1"/>
    <col min="5396" max="5396" width="3.28515625" style="339" customWidth="1"/>
    <col min="5397" max="5401" width="2.85546875" style="339" customWidth="1"/>
    <col min="5402" max="5402" width="3.42578125" style="339" customWidth="1"/>
    <col min="5403" max="5407" width="2.85546875" style="339" customWidth="1"/>
    <col min="5408" max="5408" width="3.28515625" style="339" customWidth="1"/>
    <col min="5409" max="5413" width="2.85546875" style="339" customWidth="1"/>
    <col min="5414" max="5414" width="3.140625" style="339" customWidth="1"/>
    <col min="5415" max="5429" width="2.85546875" style="339" customWidth="1"/>
    <col min="5430" max="5632" width="12.5703125" style="339"/>
    <col min="5633" max="5633" width="5" style="339" customWidth="1"/>
    <col min="5634" max="5651" width="2.85546875" style="339" customWidth="1"/>
    <col min="5652" max="5652" width="3.28515625" style="339" customWidth="1"/>
    <col min="5653" max="5657" width="2.85546875" style="339" customWidth="1"/>
    <col min="5658" max="5658" width="3.42578125" style="339" customWidth="1"/>
    <col min="5659" max="5663" width="2.85546875" style="339" customWidth="1"/>
    <col min="5664" max="5664" width="3.28515625" style="339" customWidth="1"/>
    <col min="5665" max="5669" width="2.85546875" style="339" customWidth="1"/>
    <col min="5670" max="5670" width="3.140625" style="339" customWidth="1"/>
    <col min="5671" max="5685" width="2.85546875" style="339" customWidth="1"/>
    <col min="5686" max="5888" width="12.5703125" style="339"/>
    <col min="5889" max="5889" width="5" style="339" customWidth="1"/>
    <col min="5890" max="5907" width="2.85546875" style="339" customWidth="1"/>
    <col min="5908" max="5908" width="3.28515625" style="339" customWidth="1"/>
    <col min="5909" max="5913" width="2.85546875" style="339" customWidth="1"/>
    <col min="5914" max="5914" width="3.42578125" style="339" customWidth="1"/>
    <col min="5915" max="5919" width="2.85546875" style="339" customWidth="1"/>
    <col min="5920" max="5920" width="3.28515625" style="339" customWidth="1"/>
    <col min="5921" max="5925" width="2.85546875" style="339" customWidth="1"/>
    <col min="5926" max="5926" width="3.140625" style="339" customWidth="1"/>
    <col min="5927" max="5941" width="2.85546875" style="339" customWidth="1"/>
    <col min="5942" max="6144" width="12.5703125" style="339"/>
    <col min="6145" max="6145" width="5" style="339" customWidth="1"/>
    <col min="6146" max="6163" width="2.85546875" style="339" customWidth="1"/>
    <col min="6164" max="6164" width="3.28515625" style="339" customWidth="1"/>
    <col min="6165" max="6169" width="2.85546875" style="339" customWidth="1"/>
    <col min="6170" max="6170" width="3.42578125" style="339" customWidth="1"/>
    <col min="6171" max="6175" width="2.85546875" style="339" customWidth="1"/>
    <col min="6176" max="6176" width="3.28515625" style="339" customWidth="1"/>
    <col min="6177" max="6181" width="2.85546875" style="339" customWidth="1"/>
    <col min="6182" max="6182" width="3.140625" style="339" customWidth="1"/>
    <col min="6183" max="6197" width="2.85546875" style="339" customWidth="1"/>
    <col min="6198" max="6400" width="12.5703125" style="339"/>
    <col min="6401" max="6401" width="5" style="339" customWidth="1"/>
    <col min="6402" max="6419" width="2.85546875" style="339" customWidth="1"/>
    <col min="6420" max="6420" width="3.28515625" style="339" customWidth="1"/>
    <col min="6421" max="6425" width="2.85546875" style="339" customWidth="1"/>
    <col min="6426" max="6426" width="3.42578125" style="339" customWidth="1"/>
    <col min="6427" max="6431" width="2.85546875" style="339" customWidth="1"/>
    <col min="6432" max="6432" width="3.28515625" style="339" customWidth="1"/>
    <col min="6433" max="6437" width="2.85546875" style="339" customWidth="1"/>
    <col min="6438" max="6438" width="3.140625" style="339" customWidth="1"/>
    <col min="6439" max="6453" width="2.85546875" style="339" customWidth="1"/>
    <col min="6454" max="6656" width="12.5703125" style="339"/>
    <col min="6657" max="6657" width="5" style="339" customWidth="1"/>
    <col min="6658" max="6675" width="2.85546875" style="339" customWidth="1"/>
    <col min="6676" max="6676" width="3.28515625" style="339" customWidth="1"/>
    <col min="6677" max="6681" width="2.85546875" style="339" customWidth="1"/>
    <col min="6682" max="6682" width="3.42578125" style="339" customWidth="1"/>
    <col min="6683" max="6687" width="2.85546875" style="339" customWidth="1"/>
    <col min="6688" max="6688" width="3.28515625" style="339" customWidth="1"/>
    <col min="6689" max="6693" width="2.85546875" style="339" customWidth="1"/>
    <col min="6694" max="6694" width="3.140625" style="339" customWidth="1"/>
    <col min="6695" max="6709" width="2.85546875" style="339" customWidth="1"/>
    <col min="6710" max="6912" width="12.5703125" style="339"/>
    <col min="6913" max="6913" width="5" style="339" customWidth="1"/>
    <col min="6914" max="6931" width="2.85546875" style="339" customWidth="1"/>
    <col min="6932" max="6932" width="3.28515625" style="339" customWidth="1"/>
    <col min="6933" max="6937" width="2.85546875" style="339" customWidth="1"/>
    <col min="6938" max="6938" width="3.42578125" style="339" customWidth="1"/>
    <col min="6939" max="6943" width="2.85546875" style="339" customWidth="1"/>
    <col min="6944" max="6944" width="3.28515625" style="339" customWidth="1"/>
    <col min="6945" max="6949" width="2.85546875" style="339" customWidth="1"/>
    <col min="6950" max="6950" width="3.140625" style="339" customWidth="1"/>
    <col min="6951" max="6965" width="2.85546875" style="339" customWidth="1"/>
    <col min="6966" max="7168" width="12.5703125" style="339"/>
    <col min="7169" max="7169" width="5" style="339" customWidth="1"/>
    <col min="7170" max="7187" width="2.85546875" style="339" customWidth="1"/>
    <col min="7188" max="7188" width="3.28515625" style="339" customWidth="1"/>
    <col min="7189" max="7193" width="2.85546875" style="339" customWidth="1"/>
    <col min="7194" max="7194" width="3.42578125" style="339" customWidth="1"/>
    <col min="7195" max="7199" width="2.85546875" style="339" customWidth="1"/>
    <col min="7200" max="7200" width="3.28515625" style="339" customWidth="1"/>
    <col min="7201" max="7205" width="2.85546875" style="339" customWidth="1"/>
    <col min="7206" max="7206" width="3.140625" style="339" customWidth="1"/>
    <col min="7207" max="7221" width="2.85546875" style="339" customWidth="1"/>
    <col min="7222" max="7424" width="12.5703125" style="339"/>
    <col min="7425" max="7425" width="5" style="339" customWidth="1"/>
    <col min="7426" max="7443" width="2.85546875" style="339" customWidth="1"/>
    <col min="7444" max="7444" width="3.28515625" style="339" customWidth="1"/>
    <col min="7445" max="7449" width="2.85546875" style="339" customWidth="1"/>
    <col min="7450" max="7450" width="3.42578125" style="339" customWidth="1"/>
    <col min="7451" max="7455" width="2.85546875" style="339" customWidth="1"/>
    <col min="7456" max="7456" width="3.28515625" style="339" customWidth="1"/>
    <col min="7457" max="7461" width="2.85546875" style="339" customWidth="1"/>
    <col min="7462" max="7462" width="3.140625" style="339" customWidth="1"/>
    <col min="7463" max="7477" width="2.85546875" style="339" customWidth="1"/>
    <col min="7478" max="7680" width="12.5703125" style="339"/>
    <col min="7681" max="7681" width="5" style="339" customWidth="1"/>
    <col min="7682" max="7699" width="2.85546875" style="339" customWidth="1"/>
    <col min="7700" max="7700" width="3.28515625" style="339" customWidth="1"/>
    <col min="7701" max="7705" width="2.85546875" style="339" customWidth="1"/>
    <col min="7706" max="7706" width="3.42578125" style="339" customWidth="1"/>
    <col min="7707" max="7711" width="2.85546875" style="339" customWidth="1"/>
    <col min="7712" max="7712" width="3.28515625" style="339" customWidth="1"/>
    <col min="7713" max="7717" width="2.85546875" style="339" customWidth="1"/>
    <col min="7718" max="7718" width="3.140625" style="339" customWidth="1"/>
    <col min="7719" max="7733" width="2.85546875" style="339" customWidth="1"/>
    <col min="7734" max="7936" width="12.5703125" style="339"/>
    <col min="7937" max="7937" width="5" style="339" customWidth="1"/>
    <col min="7938" max="7955" width="2.85546875" style="339" customWidth="1"/>
    <col min="7956" max="7956" width="3.28515625" style="339" customWidth="1"/>
    <col min="7957" max="7961" width="2.85546875" style="339" customWidth="1"/>
    <col min="7962" max="7962" width="3.42578125" style="339" customWidth="1"/>
    <col min="7963" max="7967" width="2.85546875" style="339" customWidth="1"/>
    <col min="7968" max="7968" width="3.28515625" style="339" customWidth="1"/>
    <col min="7969" max="7973" width="2.85546875" style="339" customWidth="1"/>
    <col min="7974" max="7974" width="3.140625" style="339" customWidth="1"/>
    <col min="7975" max="7989" width="2.85546875" style="339" customWidth="1"/>
    <col min="7990" max="8192" width="12.5703125" style="339"/>
    <col min="8193" max="8193" width="5" style="339" customWidth="1"/>
    <col min="8194" max="8211" width="2.85546875" style="339" customWidth="1"/>
    <col min="8212" max="8212" width="3.28515625" style="339" customWidth="1"/>
    <col min="8213" max="8217" width="2.85546875" style="339" customWidth="1"/>
    <col min="8218" max="8218" width="3.42578125" style="339" customWidth="1"/>
    <col min="8219" max="8223" width="2.85546875" style="339" customWidth="1"/>
    <col min="8224" max="8224" width="3.28515625" style="339" customWidth="1"/>
    <col min="8225" max="8229" width="2.85546875" style="339" customWidth="1"/>
    <col min="8230" max="8230" width="3.140625" style="339" customWidth="1"/>
    <col min="8231" max="8245" width="2.85546875" style="339" customWidth="1"/>
    <col min="8246" max="8448" width="12.5703125" style="339"/>
    <col min="8449" max="8449" width="5" style="339" customWidth="1"/>
    <col min="8450" max="8467" width="2.85546875" style="339" customWidth="1"/>
    <col min="8468" max="8468" width="3.28515625" style="339" customWidth="1"/>
    <col min="8469" max="8473" width="2.85546875" style="339" customWidth="1"/>
    <col min="8474" max="8474" width="3.42578125" style="339" customWidth="1"/>
    <col min="8475" max="8479" width="2.85546875" style="339" customWidth="1"/>
    <col min="8480" max="8480" width="3.28515625" style="339" customWidth="1"/>
    <col min="8481" max="8485" width="2.85546875" style="339" customWidth="1"/>
    <col min="8486" max="8486" width="3.140625" style="339" customWidth="1"/>
    <col min="8487" max="8501" width="2.85546875" style="339" customWidth="1"/>
    <col min="8502" max="8704" width="12.5703125" style="339"/>
    <col min="8705" max="8705" width="5" style="339" customWidth="1"/>
    <col min="8706" max="8723" width="2.85546875" style="339" customWidth="1"/>
    <col min="8724" max="8724" width="3.28515625" style="339" customWidth="1"/>
    <col min="8725" max="8729" width="2.85546875" style="339" customWidth="1"/>
    <col min="8730" max="8730" width="3.42578125" style="339" customWidth="1"/>
    <col min="8731" max="8735" width="2.85546875" style="339" customWidth="1"/>
    <col min="8736" max="8736" width="3.28515625" style="339" customWidth="1"/>
    <col min="8737" max="8741" width="2.85546875" style="339" customWidth="1"/>
    <col min="8742" max="8742" width="3.140625" style="339" customWidth="1"/>
    <col min="8743" max="8757" width="2.85546875" style="339" customWidth="1"/>
    <col min="8758" max="8960" width="12.5703125" style="339"/>
    <col min="8961" max="8961" width="5" style="339" customWidth="1"/>
    <col min="8962" max="8979" width="2.85546875" style="339" customWidth="1"/>
    <col min="8980" max="8980" width="3.28515625" style="339" customWidth="1"/>
    <col min="8981" max="8985" width="2.85546875" style="339" customWidth="1"/>
    <col min="8986" max="8986" width="3.42578125" style="339" customWidth="1"/>
    <col min="8987" max="8991" width="2.85546875" style="339" customWidth="1"/>
    <col min="8992" max="8992" width="3.28515625" style="339" customWidth="1"/>
    <col min="8993" max="8997" width="2.85546875" style="339" customWidth="1"/>
    <col min="8998" max="8998" width="3.140625" style="339" customWidth="1"/>
    <col min="8999" max="9013" width="2.85546875" style="339" customWidth="1"/>
    <col min="9014" max="9216" width="12.5703125" style="339"/>
    <col min="9217" max="9217" width="5" style="339" customWidth="1"/>
    <col min="9218" max="9235" width="2.85546875" style="339" customWidth="1"/>
    <col min="9236" max="9236" width="3.28515625" style="339" customWidth="1"/>
    <col min="9237" max="9241" width="2.85546875" style="339" customWidth="1"/>
    <col min="9242" max="9242" width="3.42578125" style="339" customWidth="1"/>
    <col min="9243" max="9247" width="2.85546875" style="339" customWidth="1"/>
    <col min="9248" max="9248" width="3.28515625" style="339" customWidth="1"/>
    <col min="9249" max="9253" width="2.85546875" style="339" customWidth="1"/>
    <col min="9254" max="9254" width="3.140625" style="339" customWidth="1"/>
    <col min="9255" max="9269" width="2.85546875" style="339" customWidth="1"/>
    <col min="9270" max="9472" width="12.5703125" style="339"/>
    <col min="9473" max="9473" width="5" style="339" customWidth="1"/>
    <col min="9474" max="9491" width="2.85546875" style="339" customWidth="1"/>
    <col min="9492" max="9492" width="3.28515625" style="339" customWidth="1"/>
    <col min="9493" max="9497" width="2.85546875" style="339" customWidth="1"/>
    <col min="9498" max="9498" width="3.42578125" style="339" customWidth="1"/>
    <col min="9499" max="9503" width="2.85546875" style="339" customWidth="1"/>
    <col min="9504" max="9504" width="3.28515625" style="339" customWidth="1"/>
    <col min="9505" max="9509" width="2.85546875" style="339" customWidth="1"/>
    <col min="9510" max="9510" width="3.140625" style="339" customWidth="1"/>
    <col min="9511" max="9525" width="2.85546875" style="339" customWidth="1"/>
    <col min="9526" max="9728" width="12.5703125" style="339"/>
    <col min="9729" max="9729" width="5" style="339" customWidth="1"/>
    <col min="9730" max="9747" width="2.85546875" style="339" customWidth="1"/>
    <col min="9748" max="9748" width="3.28515625" style="339" customWidth="1"/>
    <col min="9749" max="9753" width="2.85546875" style="339" customWidth="1"/>
    <col min="9754" max="9754" width="3.42578125" style="339" customWidth="1"/>
    <col min="9755" max="9759" width="2.85546875" style="339" customWidth="1"/>
    <col min="9760" max="9760" width="3.28515625" style="339" customWidth="1"/>
    <col min="9761" max="9765" width="2.85546875" style="339" customWidth="1"/>
    <col min="9766" max="9766" width="3.140625" style="339" customWidth="1"/>
    <col min="9767" max="9781" width="2.85546875" style="339" customWidth="1"/>
    <col min="9782" max="9984" width="12.5703125" style="339"/>
    <col min="9985" max="9985" width="5" style="339" customWidth="1"/>
    <col min="9986" max="10003" width="2.85546875" style="339" customWidth="1"/>
    <col min="10004" max="10004" width="3.28515625" style="339" customWidth="1"/>
    <col min="10005" max="10009" width="2.85546875" style="339" customWidth="1"/>
    <col min="10010" max="10010" width="3.42578125" style="339" customWidth="1"/>
    <col min="10011" max="10015" width="2.85546875" style="339" customWidth="1"/>
    <col min="10016" max="10016" width="3.28515625" style="339" customWidth="1"/>
    <col min="10017" max="10021" width="2.85546875" style="339" customWidth="1"/>
    <col min="10022" max="10022" width="3.140625" style="339" customWidth="1"/>
    <col min="10023" max="10037" width="2.85546875" style="339" customWidth="1"/>
    <col min="10038" max="10240" width="12.5703125" style="339"/>
    <col min="10241" max="10241" width="5" style="339" customWidth="1"/>
    <col min="10242" max="10259" width="2.85546875" style="339" customWidth="1"/>
    <col min="10260" max="10260" width="3.28515625" style="339" customWidth="1"/>
    <col min="10261" max="10265" width="2.85546875" style="339" customWidth="1"/>
    <col min="10266" max="10266" width="3.42578125" style="339" customWidth="1"/>
    <col min="10267" max="10271" width="2.85546875" style="339" customWidth="1"/>
    <col min="10272" max="10272" width="3.28515625" style="339" customWidth="1"/>
    <col min="10273" max="10277" width="2.85546875" style="339" customWidth="1"/>
    <col min="10278" max="10278" width="3.140625" style="339" customWidth="1"/>
    <col min="10279" max="10293" width="2.85546875" style="339" customWidth="1"/>
    <col min="10294" max="10496" width="12.5703125" style="339"/>
    <col min="10497" max="10497" width="5" style="339" customWidth="1"/>
    <col min="10498" max="10515" width="2.85546875" style="339" customWidth="1"/>
    <col min="10516" max="10516" width="3.28515625" style="339" customWidth="1"/>
    <col min="10517" max="10521" width="2.85546875" style="339" customWidth="1"/>
    <col min="10522" max="10522" width="3.42578125" style="339" customWidth="1"/>
    <col min="10523" max="10527" width="2.85546875" style="339" customWidth="1"/>
    <col min="10528" max="10528" width="3.28515625" style="339" customWidth="1"/>
    <col min="10529" max="10533" width="2.85546875" style="339" customWidth="1"/>
    <col min="10534" max="10534" width="3.140625" style="339" customWidth="1"/>
    <col min="10535" max="10549" width="2.85546875" style="339" customWidth="1"/>
    <col min="10550" max="10752" width="12.5703125" style="339"/>
    <col min="10753" max="10753" width="5" style="339" customWidth="1"/>
    <col min="10754" max="10771" width="2.85546875" style="339" customWidth="1"/>
    <col min="10772" max="10772" width="3.28515625" style="339" customWidth="1"/>
    <col min="10773" max="10777" width="2.85546875" style="339" customWidth="1"/>
    <col min="10778" max="10778" width="3.42578125" style="339" customWidth="1"/>
    <col min="10779" max="10783" width="2.85546875" style="339" customWidth="1"/>
    <col min="10784" max="10784" width="3.28515625" style="339" customWidth="1"/>
    <col min="10785" max="10789" width="2.85546875" style="339" customWidth="1"/>
    <col min="10790" max="10790" width="3.140625" style="339" customWidth="1"/>
    <col min="10791" max="10805" width="2.85546875" style="339" customWidth="1"/>
    <col min="10806" max="11008" width="12.5703125" style="339"/>
    <col min="11009" max="11009" width="5" style="339" customWidth="1"/>
    <col min="11010" max="11027" width="2.85546875" style="339" customWidth="1"/>
    <col min="11028" max="11028" width="3.28515625" style="339" customWidth="1"/>
    <col min="11029" max="11033" width="2.85546875" style="339" customWidth="1"/>
    <col min="11034" max="11034" width="3.42578125" style="339" customWidth="1"/>
    <col min="11035" max="11039" width="2.85546875" style="339" customWidth="1"/>
    <col min="11040" max="11040" width="3.28515625" style="339" customWidth="1"/>
    <col min="11041" max="11045" width="2.85546875" style="339" customWidth="1"/>
    <col min="11046" max="11046" width="3.140625" style="339" customWidth="1"/>
    <col min="11047" max="11061" width="2.85546875" style="339" customWidth="1"/>
    <col min="11062" max="11264" width="12.5703125" style="339"/>
    <col min="11265" max="11265" width="5" style="339" customWidth="1"/>
    <col min="11266" max="11283" width="2.85546875" style="339" customWidth="1"/>
    <col min="11284" max="11284" width="3.28515625" style="339" customWidth="1"/>
    <col min="11285" max="11289" width="2.85546875" style="339" customWidth="1"/>
    <col min="11290" max="11290" width="3.42578125" style="339" customWidth="1"/>
    <col min="11291" max="11295" width="2.85546875" style="339" customWidth="1"/>
    <col min="11296" max="11296" width="3.28515625" style="339" customWidth="1"/>
    <col min="11297" max="11301" width="2.85546875" style="339" customWidth="1"/>
    <col min="11302" max="11302" width="3.140625" style="339" customWidth="1"/>
    <col min="11303" max="11317" width="2.85546875" style="339" customWidth="1"/>
    <col min="11318" max="11520" width="12.5703125" style="339"/>
    <col min="11521" max="11521" width="5" style="339" customWidth="1"/>
    <col min="11522" max="11539" width="2.85546875" style="339" customWidth="1"/>
    <col min="11540" max="11540" width="3.28515625" style="339" customWidth="1"/>
    <col min="11541" max="11545" width="2.85546875" style="339" customWidth="1"/>
    <col min="11546" max="11546" width="3.42578125" style="339" customWidth="1"/>
    <col min="11547" max="11551" width="2.85546875" style="339" customWidth="1"/>
    <col min="11552" max="11552" width="3.28515625" style="339" customWidth="1"/>
    <col min="11553" max="11557" width="2.85546875" style="339" customWidth="1"/>
    <col min="11558" max="11558" width="3.140625" style="339" customWidth="1"/>
    <col min="11559" max="11573" width="2.85546875" style="339" customWidth="1"/>
    <col min="11574" max="11776" width="12.5703125" style="339"/>
    <col min="11777" max="11777" width="5" style="339" customWidth="1"/>
    <col min="11778" max="11795" width="2.85546875" style="339" customWidth="1"/>
    <col min="11796" max="11796" width="3.28515625" style="339" customWidth="1"/>
    <col min="11797" max="11801" width="2.85546875" style="339" customWidth="1"/>
    <col min="11802" max="11802" width="3.42578125" style="339" customWidth="1"/>
    <col min="11803" max="11807" width="2.85546875" style="339" customWidth="1"/>
    <col min="11808" max="11808" width="3.28515625" style="339" customWidth="1"/>
    <col min="11809" max="11813" width="2.85546875" style="339" customWidth="1"/>
    <col min="11814" max="11814" width="3.140625" style="339" customWidth="1"/>
    <col min="11815" max="11829" width="2.85546875" style="339" customWidth="1"/>
    <col min="11830" max="12032" width="12.5703125" style="339"/>
    <col min="12033" max="12033" width="5" style="339" customWidth="1"/>
    <col min="12034" max="12051" width="2.85546875" style="339" customWidth="1"/>
    <col min="12052" max="12052" width="3.28515625" style="339" customWidth="1"/>
    <col min="12053" max="12057" width="2.85546875" style="339" customWidth="1"/>
    <col min="12058" max="12058" width="3.42578125" style="339" customWidth="1"/>
    <col min="12059" max="12063" width="2.85546875" style="339" customWidth="1"/>
    <col min="12064" max="12064" width="3.28515625" style="339" customWidth="1"/>
    <col min="12065" max="12069" width="2.85546875" style="339" customWidth="1"/>
    <col min="12070" max="12070" width="3.140625" style="339" customWidth="1"/>
    <col min="12071" max="12085" width="2.85546875" style="339" customWidth="1"/>
    <col min="12086" max="12288" width="12.5703125" style="339"/>
    <col min="12289" max="12289" width="5" style="339" customWidth="1"/>
    <col min="12290" max="12307" width="2.85546875" style="339" customWidth="1"/>
    <col min="12308" max="12308" width="3.28515625" style="339" customWidth="1"/>
    <col min="12309" max="12313" width="2.85546875" style="339" customWidth="1"/>
    <col min="12314" max="12314" width="3.42578125" style="339" customWidth="1"/>
    <col min="12315" max="12319" width="2.85546875" style="339" customWidth="1"/>
    <col min="12320" max="12320" width="3.28515625" style="339" customWidth="1"/>
    <col min="12321" max="12325" width="2.85546875" style="339" customWidth="1"/>
    <col min="12326" max="12326" width="3.140625" style="339" customWidth="1"/>
    <col min="12327" max="12341" width="2.85546875" style="339" customWidth="1"/>
    <col min="12342" max="12544" width="12.5703125" style="339"/>
    <col min="12545" max="12545" width="5" style="339" customWidth="1"/>
    <col min="12546" max="12563" width="2.85546875" style="339" customWidth="1"/>
    <col min="12564" max="12564" width="3.28515625" style="339" customWidth="1"/>
    <col min="12565" max="12569" width="2.85546875" style="339" customWidth="1"/>
    <col min="12570" max="12570" width="3.42578125" style="339" customWidth="1"/>
    <col min="12571" max="12575" width="2.85546875" style="339" customWidth="1"/>
    <col min="12576" max="12576" width="3.28515625" style="339" customWidth="1"/>
    <col min="12577" max="12581" width="2.85546875" style="339" customWidth="1"/>
    <col min="12582" max="12582" width="3.140625" style="339" customWidth="1"/>
    <col min="12583" max="12597" width="2.85546875" style="339" customWidth="1"/>
    <col min="12598" max="12800" width="12.5703125" style="339"/>
    <col min="12801" max="12801" width="5" style="339" customWidth="1"/>
    <col min="12802" max="12819" width="2.85546875" style="339" customWidth="1"/>
    <col min="12820" max="12820" width="3.28515625" style="339" customWidth="1"/>
    <col min="12821" max="12825" width="2.85546875" style="339" customWidth="1"/>
    <col min="12826" max="12826" width="3.42578125" style="339" customWidth="1"/>
    <col min="12827" max="12831" width="2.85546875" style="339" customWidth="1"/>
    <col min="12832" max="12832" width="3.28515625" style="339" customWidth="1"/>
    <col min="12833" max="12837" width="2.85546875" style="339" customWidth="1"/>
    <col min="12838" max="12838" width="3.140625" style="339" customWidth="1"/>
    <col min="12839" max="12853" width="2.85546875" style="339" customWidth="1"/>
    <col min="12854" max="13056" width="12.5703125" style="339"/>
    <col min="13057" max="13057" width="5" style="339" customWidth="1"/>
    <col min="13058" max="13075" width="2.85546875" style="339" customWidth="1"/>
    <col min="13076" max="13076" width="3.28515625" style="339" customWidth="1"/>
    <col min="13077" max="13081" width="2.85546875" style="339" customWidth="1"/>
    <col min="13082" max="13082" width="3.42578125" style="339" customWidth="1"/>
    <col min="13083" max="13087" width="2.85546875" style="339" customWidth="1"/>
    <col min="13088" max="13088" width="3.28515625" style="339" customWidth="1"/>
    <col min="13089" max="13093" width="2.85546875" style="339" customWidth="1"/>
    <col min="13094" max="13094" width="3.140625" style="339" customWidth="1"/>
    <col min="13095" max="13109" width="2.85546875" style="339" customWidth="1"/>
    <col min="13110" max="13312" width="12.5703125" style="339"/>
    <col min="13313" max="13313" width="5" style="339" customWidth="1"/>
    <col min="13314" max="13331" width="2.85546875" style="339" customWidth="1"/>
    <col min="13332" max="13332" width="3.28515625" style="339" customWidth="1"/>
    <col min="13333" max="13337" width="2.85546875" style="339" customWidth="1"/>
    <col min="13338" max="13338" width="3.42578125" style="339" customWidth="1"/>
    <col min="13339" max="13343" width="2.85546875" style="339" customWidth="1"/>
    <col min="13344" max="13344" width="3.28515625" style="339" customWidth="1"/>
    <col min="13345" max="13349" width="2.85546875" style="339" customWidth="1"/>
    <col min="13350" max="13350" width="3.140625" style="339" customWidth="1"/>
    <col min="13351" max="13365" width="2.85546875" style="339" customWidth="1"/>
    <col min="13366" max="13568" width="12.5703125" style="339"/>
    <col min="13569" max="13569" width="5" style="339" customWidth="1"/>
    <col min="13570" max="13587" width="2.85546875" style="339" customWidth="1"/>
    <col min="13588" max="13588" width="3.28515625" style="339" customWidth="1"/>
    <col min="13589" max="13593" width="2.85546875" style="339" customWidth="1"/>
    <col min="13594" max="13594" width="3.42578125" style="339" customWidth="1"/>
    <col min="13595" max="13599" width="2.85546875" style="339" customWidth="1"/>
    <col min="13600" max="13600" width="3.28515625" style="339" customWidth="1"/>
    <col min="13601" max="13605" width="2.85546875" style="339" customWidth="1"/>
    <col min="13606" max="13606" width="3.140625" style="339" customWidth="1"/>
    <col min="13607" max="13621" width="2.85546875" style="339" customWidth="1"/>
    <col min="13622" max="13824" width="12.5703125" style="339"/>
    <col min="13825" max="13825" width="5" style="339" customWidth="1"/>
    <col min="13826" max="13843" width="2.85546875" style="339" customWidth="1"/>
    <col min="13844" max="13844" width="3.28515625" style="339" customWidth="1"/>
    <col min="13845" max="13849" width="2.85546875" style="339" customWidth="1"/>
    <col min="13850" max="13850" width="3.42578125" style="339" customWidth="1"/>
    <col min="13851" max="13855" width="2.85546875" style="339" customWidth="1"/>
    <col min="13856" max="13856" width="3.28515625" style="339" customWidth="1"/>
    <col min="13857" max="13861" width="2.85546875" style="339" customWidth="1"/>
    <col min="13862" max="13862" width="3.140625" style="339" customWidth="1"/>
    <col min="13863" max="13877" width="2.85546875" style="339" customWidth="1"/>
    <col min="13878" max="14080" width="12.5703125" style="339"/>
    <col min="14081" max="14081" width="5" style="339" customWidth="1"/>
    <col min="14082" max="14099" width="2.85546875" style="339" customWidth="1"/>
    <col min="14100" max="14100" width="3.28515625" style="339" customWidth="1"/>
    <col min="14101" max="14105" width="2.85546875" style="339" customWidth="1"/>
    <col min="14106" max="14106" width="3.42578125" style="339" customWidth="1"/>
    <col min="14107" max="14111" width="2.85546875" style="339" customWidth="1"/>
    <col min="14112" max="14112" width="3.28515625" style="339" customWidth="1"/>
    <col min="14113" max="14117" width="2.85546875" style="339" customWidth="1"/>
    <col min="14118" max="14118" width="3.140625" style="339" customWidth="1"/>
    <col min="14119" max="14133" width="2.85546875" style="339" customWidth="1"/>
    <col min="14134" max="14336" width="12.5703125" style="339"/>
    <col min="14337" max="14337" width="5" style="339" customWidth="1"/>
    <col min="14338" max="14355" width="2.85546875" style="339" customWidth="1"/>
    <col min="14356" max="14356" width="3.28515625" style="339" customWidth="1"/>
    <col min="14357" max="14361" width="2.85546875" style="339" customWidth="1"/>
    <col min="14362" max="14362" width="3.42578125" style="339" customWidth="1"/>
    <col min="14363" max="14367" width="2.85546875" style="339" customWidth="1"/>
    <col min="14368" max="14368" width="3.28515625" style="339" customWidth="1"/>
    <col min="14369" max="14373" width="2.85546875" style="339" customWidth="1"/>
    <col min="14374" max="14374" width="3.140625" style="339" customWidth="1"/>
    <col min="14375" max="14389" width="2.85546875" style="339" customWidth="1"/>
    <col min="14390" max="14592" width="12.5703125" style="339"/>
    <col min="14593" max="14593" width="5" style="339" customWidth="1"/>
    <col min="14594" max="14611" width="2.85546875" style="339" customWidth="1"/>
    <col min="14612" max="14612" width="3.28515625" style="339" customWidth="1"/>
    <col min="14613" max="14617" width="2.85546875" style="339" customWidth="1"/>
    <col min="14618" max="14618" width="3.42578125" style="339" customWidth="1"/>
    <col min="14619" max="14623" width="2.85546875" style="339" customWidth="1"/>
    <col min="14624" max="14624" width="3.28515625" style="339" customWidth="1"/>
    <col min="14625" max="14629" width="2.85546875" style="339" customWidth="1"/>
    <col min="14630" max="14630" width="3.140625" style="339" customWidth="1"/>
    <col min="14631" max="14645" width="2.85546875" style="339" customWidth="1"/>
    <col min="14646" max="14848" width="12.5703125" style="339"/>
    <col min="14849" max="14849" width="5" style="339" customWidth="1"/>
    <col min="14850" max="14867" width="2.85546875" style="339" customWidth="1"/>
    <col min="14868" max="14868" width="3.28515625" style="339" customWidth="1"/>
    <col min="14869" max="14873" width="2.85546875" style="339" customWidth="1"/>
    <col min="14874" max="14874" width="3.42578125" style="339" customWidth="1"/>
    <col min="14875" max="14879" width="2.85546875" style="339" customWidth="1"/>
    <col min="14880" max="14880" width="3.28515625" style="339" customWidth="1"/>
    <col min="14881" max="14885" width="2.85546875" style="339" customWidth="1"/>
    <col min="14886" max="14886" width="3.140625" style="339" customWidth="1"/>
    <col min="14887" max="14901" width="2.85546875" style="339" customWidth="1"/>
    <col min="14902" max="15104" width="12.5703125" style="339"/>
    <col min="15105" max="15105" width="5" style="339" customWidth="1"/>
    <col min="15106" max="15123" width="2.85546875" style="339" customWidth="1"/>
    <col min="15124" max="15124" width="3.28515625" style="339" customWidth="1"/>
    <col min="15125" max="15129" width="2.85546875" style="339" customWidth="1"/>
    <col min="15130" max="15130" width="3.42578125" style="339" customWidth="1"/>
    <col min="15131" max="15135" width="2.85546875" style="339" customWidth="1"/>
    <col min="15136" max="15136" width="3.28515625" style="339" customWidth="1"/>
    <col min="15137" max="15141" width="2.85546875" style="339" customWidth="1"/>
    <col min="15142" max="15142" width="3.140625" style="339" customWidth="1"/>
    <col min="15143" max="15157" width="2.85546875" style="339" customWidth="1"/>
    <col min="15158" max="15360" width="12.5703125" style="339"/>
    <col min="15361" max="15361" width="5" style="339" customWidth="1"/>
    <col min="15362" max="15379" width="2.85546875" style="339" customWidth="1"/>
    <col min="15380" max="15380" width="3.28515625" style="339" customWidth="1"/>
    <col min="15381" max="15385" width="2.85546875" style="339" customWidth="1"/>
    <col min="15386" max="15386" width="3.42578125" style="339" customWidth="1"/>
    <col min="15387" max="15391" width="2.85546875" style="339" customWidth="1"/>
    <col min="15392" max="15392" width="3.28515625" style="339" customWidth="1"/>
    <col min="15393" max="15397" width="2.85546875" style="339" customWidth="1"/>
    <col min="15398" max="15398" width="3.140625" style="339" customWidth="1"/>
    <col min="15399" max="15413" width="2.85546875" style="339" customWidth="1"/>
    <col min="15414" max="15616" width="12.5703125" style="339"/>
    <col min="15617" max="15617" width="5" style="339" customWidth="1"/>
    <col min="15618" max="15635" width="2.85546875" style="339" customWidth="1"/>
    <col min="15636" max="15636" width="3.28515625" style="339" customWidth="1"/>
    <col min="15637" max="15641" width="2.85546875" style="339" customWidth="1"/>
    <col min="15642" max="15642" width="3.42578125" style="339" customWidth="1"/>
    <col min="15643" max="15647" width="2.85546875" style="339" customWidth="1"/>
    <col min="15648" max="15648" width="3.28515625" style="339" customWidth="1"/>
    <col min="15649" max="15653" width="2.85546875" style="339" customWidth="1"/>
    <col min="15654" max="15654" width="3.140625" style="339" customWidth="1"/>
    <col min="15655" max="15669" width="2.85546875" style="339" customWidth="1"/>
    <col min="15670" max="15872" width="12.5703125" style="339"/>
    <col min="15873" max="15873" width="5" style="339" customWidth="1"/>
    <col min="15874" max="15891" width="2.85546875" style="339" customWidth="1"/>
    <col min="15892" max="15892" width="3.28515625" style="339" customWidth="1"/>
    <col min="15893" max="15897" width="2.85546875" style="339" customWidth="1"/>
    <col min="15898" max="15898" width="3.42578125" style="339" customWidth="1"/>
    <col min="15899" max="15903" width="2.85546875" style="339" customWidth="1"/>
    <col min="15904" max="15904" width="3.28515625" style="339" customWidth="1"/>
    <col min="15905" max="15909" width="2.85546875" style="339" customWidth="1"/>
    <col min="15910" max="15910" width="3.140625" style="339" customWidth="1"/>
    <col min="15911" max="15925" width="2.85546875" style="339" customWidth="1"/>
    <col min="15926" max="16128" width="12.5703125" style="339"/>
    <col min="16129" max="16129" width="5" style="339" customWidth="1"/>
    <col min="16130" max="16147" width="2.85546875" style="339" customWidth="1"/>
    <col min="16148" max="16148" width="3.28515625" style="339" customWidth="1"/>
    <col min="16149" max="16153" width="2.85546875" style="339" customWidth="1"/>
    <col min="16154" max="16154" width="3.42578125" style="339" customWidth="1"/>
    <col min="16155" max="16159" width="2.85546875" style="339" customWidth="1"/>
    <col min="16160" max="16160" width="3.28515625" style="339" customWidth="1"/>
    <col min="16161" max="16165" width="2.85546875" style="339" customWidth="1"/>
    <col min="16166" max="16166" width="3.140625" style="339" customWidth="1"/>
    <col min="16167" max="16181" width="2.85546875" style="339" customWidth="1"/>
    <col min="16182" max="16384" width="12.5703125" style="339"/>
  </cols>
  <sheetData>
    <row r="1" spans="1:53" ht="22.5" customHeight="1" x14ac:dyDescent="0.15">
      <c r="A1" s="448" t="s">
        <v>98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</row>
    <row r="2" spans="1:53" ht="18.75" customHeight="1" x14ac:dyDescent="0.15">
      <c r="A2" s="340" t="s">
        <v>99</v>
      </c>
      <c r="B2" s="450" t="s">
        <v>100</v>
      </c>
      <c r="C2" s="450"/>
      <c r="D2" s="450"/>
      <c r="E2" s="450"/>
      <c r="F2" s="341"/>
      <c r="G2" s="450" t="s">
        <v>101</v>
      </c>
      <c r="H2" s="450"/>
      <c r="I2" s="450"/>
      <c r="J2" s="341"/>
      <c r="K2" s="450" t="s">
        <v>102</v>
      </c>
      <c r="L2" s="450"/>
      <c r="M2" s="450"/>
      <c r="N2" s="450"/>
      <c r="O2" s="450" t="s">
        <v>103</v>
      </c>
      <c r="P2" s="450"/>
      <c r="Q2" s="450"/>
      <c r="R2" s="450"/>
      <c r="S2" s="341"/>
      <c r="T2" s="450" t="s">
        <v>104</v>
      </c>
      <c r="U2" s="450"/>
      <c r="V2" s="450"/>
      <c r="W2" s="341"/>
      <c r="X2" s="450" t="s">
        <v>105</v>
      </c>
      <c r="Y2" s="450"/>
      <c r="Z2" s="450"/>
      <c r="AA2" s="341"/>
      <c r="AB2" s="450" t="s">
        <v>106</v>
      </c>
      <c r="AC2" s="450"/>
      <c r="AD2" s="450"/>
      <c r="AE2" s="450"/>
      <c r="AF2" s="341"/>
      <c r="AG2" s="450" t="s">
        <v>107</v>
      </c>
      <c r="AH2" s="450"/>
      <c r="AI2" s="450"/>
      <c r="AJ2" s="341"/>
      <c r="AK2" s="450" t="s">
        <v>108</v>
      </c>
      <c r="AL2" s="450"/>
      <c r="AM2" s="450"/>
      <c r="AN2" s="450"/>
      <c r="AO2" s="450" t="s">
        <v>109</v>
      </c>
      <c r="AP2" s="450"/>
      <c r="AQ2" s="450"/>
      <c r="AR2" s="450"/>
      <c r="AS2" s="341"/>
      <c r="AT2" s="450" t="s">
        <v>110</v>
      </c>
      <c r="AU2" s="450"/>
      <c r="AV2" s="450"/>
      <c r="AW2" s="341"/>
      <c r="AX2" s="450" t="s">
        <v>111</v>
      </c>
      <c r="AY2" s="450"/>
      <c r="AZ2" s="450"/>
      <c r="BA2" s="450"/>
    </row>
    <row r="3" spans="1:53" ht="14.25" customHeight="1" x14ac:dyDescent="0.15">
      <c r="A3" s="340" t="s">
        <v>112</v>
      </c>
      <c r="B3" s="340" t="s">
        <v>35</v>
      </c>
      <c r="C3" s="340" t="s">
        <v>36</v>
      </c>
      <c r="D3" s="340" t="s">
        <v>113</v>
      </c>
      <c r="E3" s="340" t="s">
        <v>114</v>
      </c>
      <c r="F3" s="340" t="s">
        <v>115</v>
      </c>
      <c r="G3" s="340" t="s">
        <v>116</v>
      </c>
      <c r="H3" s="340" t="s">
        <v>117</v>
      </c>
      <c r="I3" s="340" t="s">
        <v>118</v>
      </c>
      <c r="J3" s="340" t="s">
        <v>119</v>
      </c>
      <c r="K3" s="340" t="s">
        <v>120</v>
      </c>
      <c r="L3" s="340" t="s">
        <v>121</v>
      </c>
      <c r="M3" s="340" t="s">
        <v>122</v>
      </c>
      <c r="N3" s="340" t="s">
        <v>123</v>
      </c>
      <c r="O3" s="340" t="s">
        <v>124</v>
      </c>
      <c r="P3" s="340" t="s">
        <v>125</v>
      </c>
      <c r="Q3" s="340" t="s">
        <v>126</v>
      </c>
      <c r="R3" s="340" t="s">
        <v>127</v>
      </c>
      <c r="S3" s="340" t="s">
        <v>128</v>
      </c>
      <c r="T3" s="340" t="s">
        <v>129</v>
      </c>
      <c r="U3" s="340" t="s">
        <v>130</v>
      </c>
      <c r="V3" s="340" t="s">
        <v>131</v>
      </c>
      <c r="W3" s="340" t="s">
        <v>132</v>
      </c>
      <c r="X3" s="340" t="s">
        <v>133</v>
      </c>
      <c r="Y3" s="340" t="s">
        <v>134</v>
      </c>
      <c r="Z3" s="340" t="s">
        <v>135</v>
      </c>
      <c r="AA3" s="340" t="s">
        <v>136</v>
      </c>
      <c r="AB3" s="340" t="s">
        <v>137</v>
      </c>
      <c r="AC3" s="340" t="s">
        <v>138</v>
      </c>
      <c r="AD3" s="340" t="s">
        <v>139</v>
      </c>
      <c r="AE3" s="340" t="s">
        <v>140</v>
      </c>
      <c r="AF3" s="340" t="s">
        <v>141</v>
      </c>
      <c r="AG3" s="340" t="s">
        <v>142</v>
      </c>
      <c r="AH3" s="340" t="s">
        <v>143</v>
      </c>
      <c r="AI3" s="340" t="s">
        <v>144</v>
      </c>
      <c r="AJ3" s="340" t="s">
        <v>145</v>
      </c>
      <c r="AK3" s="340" t="s">
        <v>146</v>
      </c>
      <c r="AL3" s="340" t="s">
        <v>147</v>
      </c>
      <c r="AM3" s="340" t="s">
        <v>148</v>
      </c>
      <c r="AN3" s="340" t="s">
        <v>149</v>
      </c>
      <c r="AO3" s="340" t="s">
        <v>150</v>
      </c>
      <c r="AP3" s="340" t="s">
        <v>151</v>
      </c>
      <c r="AQ3" s="340" t="s">
        <v>152</v>
      </c>
      <c r="AR3" s="340" t="s">
        <v>153</v>
      </c>
      <c r="AS3" s="340" t="s">
        <v>154</v>
      </c>
      <c r="AT3" s="340" t="s">
        <v>155</v>
      </c>
      <c r="AU3" s="340" t="s">
        <v>156</v>
      </c>
      <c r="AV3" s="340" t="s">
        <v>157</v>
      </c>
      <c r="AW3" s="340" t="s">
        <v>158</v>
      </c>
      <c r="AX3" s="340" t="s">
        <v>159</v>
      </c>
      <c r="AY3" s="340" t="s">
        <v>160</v>
      </c>
      <c r="AZ3" s="340" t="s">
        <v>161</v>
      </c>
      <c r="BA3" s="340" t="s">
        <v>162</v>
      </c>
    </row>
    <row r="4" spans="1:53" ht="14.25" hidden="1" customHeight="1" x14ac:dyDescent="0.1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</row>
    <row r="5" spans="1:53" ht="14.25" hidden="1" customHeight="1" x14ac:dyDescent="0.15">
      <c r="A5" s="450"/>
      <c r="B5" s="447" t="s">
        <v>163</v>
      </c>
      <c r="C5" s="447" t="s">
        <v>163</v>
      </c>
      <c r="D5" s="447" t="s">
        <v>163</v>
      </c>
      <c r="E5" s="447" t="s">
        <v>163</v>
      </c>
      <c r="F5" s="447" t="s">
        <v>163</v>
      </c>
      <c r="G5" s="447" t="s">
        <v>163</v>
      </c>
      <c r="H5" s="447" t="s">
        <v>163</v>
      </c>
      <c r="I5" s="447" t="s">
        <v>163</v>
      </c>
      <c r="J5" s="447" t="s">
        <v>163</v>
      </c>
      <c r="K5" s="447" t="s">
        <v>163</v>
      </c>
      <c r="L5" s="447" t="s">
        <v>163</v>
      </c>
      <c r="M5" s="447" t="s">
        <v>163</v>
      </c>
      <c r="N5" s="447" t="s">
        <v>163</v>
      </c>
      <c r="O5" s="447" t="s">
        <v>163</v>
      </c>
      <c r="P5" s="447" t="s">
        <v>163</v>
      </c>
      <c r="Q5" s="447" t="s">
        <v>163</v>
      </c>
      <c r="R5" s="447" t="s">
        <v>163</v>
      </c>
      <c r="S5" s="447" t="s">
        <v>163</v>
      </c>
      <c r="T5" s="447" t="s">
        <v>163</v>
      </c>
      <c r="U5" s="447" t="s">
        <v>163</v>
      </c>
      <c r="V5" s="447" t="s">
        <v>163</v>
      </c>
      <c r="W5" s="447" t="s">
        <v>163</v>
      </c>
      <c r="X5" s="447" t="s">
        <v>163</v>
      </c>
      <c r="Y5" s="447" t="s">
        <v>163</v>
      </c>
      <c r="Z5" s="447" t="s">
        <v>163</v>
      </c>
      <c r="AA5" s="447" t="s">
        <v>163</v>
      </c>
      <c r="AB5" s="447" t="s">
        <v>163</v>
      </c>
      <c r="AC5" s="447" t="s">
        <v>163</v>
      </c>
      <c r="AD5" s="447" t="s">
        <v>163</v>
      </c>
      <c r="AE5" s="447" t="s">
        <v>163</v>
      </c>
      <c r="AF5" s="447" t="s">
        <v>163</v>
      </c>
      <c r="AG5" s="447" t="s">
        <v>163</v>
      </c>
      <c r="AH5" s="447" t="s">
        <v>163</v>
      </c>
      <c r="AI5" s="447" t="s">
        <v>163</v>
      </c>
      <c r="AJ5" s="447" t="s">
        <v>163</v>
      </c>
      <c r="AK5" s="447" t="s">
        <v>163</v>
      </c>
      <c r="AL5" s="447" t="s">
        <v>163</v>
      </c>
      <c r="AM5" s="447" t="s">
        <v>163</v>
      </c>
      <c r="AN5" s="447" t="s">
        <v>163</v>
      </c>
      <c r="AO5" s="447" t="s">
        <v>163</v>
      </c>
      <c r="AP5" s="447" t="s">
        <v>163</v>
      </c>
      <c r="AQ5" s="447" t="s">
        <v>163</v>
      </c>
      <c r="AR5" s="447" t="s">
        <v>163</v>
      </c>
      <c r="AS5" s="447" t="s">
        <v>163</v>
      </c>
      <c r="AT5" s="447" t="s">
        <v>163</v>
      </c>
      <c r="AU5" s="447" t="s">
        <v>163</v>
      </c>
      <c r="AV5" s="447" t="s">
        <v>163</v>
      </c>
      <c r="AW5" s="447" t="s">
        <v>163</v>
      </c>
      <c r="AX5" s="447" t="s">
        <v>163</v>
      </c>
      <c r="AY5" s="447" t="s">
        <v>163</v>
      </c>
      <c r="AZ5" s="447" t="s">
        <v>163</v>
      </c>
      <c r="BA5" s="447" t="s">
        <v>163</v>
      </c>
    </row>
    <row r="6" spans="1:53" ht="14.25" hidden="1" customHeight="1" x14ac:dyDescent="0.15">
      <c r="A6" s="450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</row>
    <row r="7" spans="1:53" ht="14.25" hidden="1" customHeight="1" x14ac:dyDescent="0.15">
      <c r="A7" s="450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</row>
    <row r="8" spans="1:53" ht="14.25" hidden="1" customHeight="1" x14ac:dyDescent="0.15">
      <c r="A8" s="450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</row>
    <row r="9" spans="1:53" ht="14.25" hidden="1" customHeight="1" x14ac:dyDescent="0.15">
      <c r="A9" s="450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</row>
    <row r="10" spans="1:53" ht="14.25" hidden="1" customHeight="1" x14ac:dyDescent="0.15">
      <c r="A10" s="450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</row>
    <row r="11" spans="1:53" ht="1.5" customHeight="1" x14ac:dyDescent="0.15">
      <c r="A11" s="340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</row>
    <row r="12" spans="1:53" ht="11.25" customHeight="1" x14ac:dyDescent="0.15">
      <c r="A12" s="462" t="s">
        <v>164</v>
      </c>
      <c r="B12" s="451" t="s">
        <v>414</v>
      </c>
      <c r="C12" s="451" t="s">
        <v>414</v>
      </c>
      <c r="D12" s="451" t="s">
        <v>414</v>
      </c>
      <c r="E12" s="451" t="s">
        <v>414</v>
      </c>
      <c r="F12" s="451" t="s">
        <v>414</v>
      </c>
      <c r="G12" s="451" t="s">
        <v>414</v>
      </c>
      <c r="H12" s="451" t="s">
        <v>414</v>
      </c>
      <c r="I12" s="451" t="s">
        <v>414</v>
      </c>
      <c r="J12" s="451" t="s">
        <v>414</v>
      </c>
      <c r="K12" s="451" t="s">
        <v>414</v>
      </c>
      <c r="L12" s="451" t="s">
        <v>414</v>
      </c>
      <c r="M12" s="451" t="s">
        <v>414</v>
      </c>
      <c r="N12" s="451" t="s">
        <v>414</v>
      </c>
      <c r="O12" s="451" t="s">
        <v>414</v>
      </c>
      <c r="P12" s="451" t="s">
        <v>414</v>
      </c>
      <c r="Q12" s="451" t="s">
        <v>414</v>
      </c>
      <c r="R12" s="451" t="s">
        <v>414</v>
      </c>
      <c r="S12" s="365" t="s">
        <v>414</v>
      </c>
      <c r="T12" s="451" t="s">
        <v>414</v>
      </c>
      <c r="U12" s="451" t="s">
        <v>414</v>
      </c>
      <c r="V12" s="451" t="s">
        <v>165</v>
      </c>
      <c r="W12" s="451"/>
      <c r="X12" s="451"/>
      <c r="Y12" s="451"/>
      <c r="Z12" s="451"/>
      <c r="AA12" s="365" t="s">
        <v>163</v>
      </c>
      <c r="AB12" s="365"/>
      <c r="AC12" s="451"/>
      <c r="AD12" s="451"/>
      <c r="AE12" s="451"/>
      <c r="AF12" s="451"/>
      <c r="AG12" s="451"/>
      <c r="AH12" s="451"/>
      <c r="AI12" s="451"/>
      <c r="AJ12" s="365"/>
      <c r="AK12" s="365"/>
      <c r="AL12" s="365"/>
      <c r="AM12" s="463" t="s">
        <v>165</v>
      </c>
      <c r="AN12" s="451" t="s">
        <v>165</v>
      </c>
      <c r="AO12" s="451" t="s">
        <v>165</v>
      </c>
      <c r="AP12" s="365" t="s">
        <v>165</v>
      </c>
      <c r="AQ12" s="451" t="s">
        <v>165</v>
      </c>
      <c r="AR12" s="451" t="s">
        <v>167</v>
      </c>
      <c r="AS12" s="451" t="s">
        <v>167</v>
      </c>
      <c r="AT12" s="451" t="s">
        <v>167</v>
      </c>
      <c r="AU12" s="451" t="s">
        <v>167</v>
      </c>
      <c r="AV12" s="451" t="s">
        <v>167</v>
      </c>
      <c r="AW12" s="451" t="s">
        <v>167</v>
      </c>
      <c r="AX12" s="451" t="s">
        <v>167</v>
      </c>
      <c r="AY12" s="451" t="s">
        <v>167</v>
      </c>
      <c r="AZ12" s="451" t="s">
        <v>167</v>
      </c>
      <c r="BA12" s="451" t="s">
        <v>167</v>
      </c>
    </row>
    <row r="13" spans="1:53" ht="11.25" customHeight="1" x14ac:dyDescent="0.15">
      <c r="A13" s="462"/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365" t="s">
        <v>414</v>
      </c>
      <c r="T13" s="451"/>
      <c r="U13" s="451"/>
      <c r="V13" s="451"/>
      <c r="W13" s="451"/>
      <c r="X13" s="451"/>
      <c r="Y13" s="451"/>
      <c r="Z13" s="451"/>
      <c r="AA13" s="365"/>
      <c r="AB13" s="365"/>
      <c r="AC13" s="451"/>
      <c r="AD13" s="451"/>
      <c r="AE13" s="451"/>
      <c r="AF13" s="451"/>
      <c r="AG13" s="451"/>
      <c r="AH13" s="451"/>
      <c r="AI13" s="451"/>
      <c r="AJ13" s="365"/>
      <c r="AK13" s="365"/>
      <c r="AL13" s="365"/>
      <c r="AM13" s="464"/>
      <c r="AN13" s="451"/>
      <c r="AO13" s="451"/>
      <c r="AP13" s="365" t="s">
        <v>165</v>
      </c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</row>
    <row r="14" spans="1:53" ht="11.25" customHeight="1" x14ac:dyDescent="0.15">
      <c r="A14" s="462"/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365" t="s">
        <v>414</v>
      </c>
      <c r="T14" s="451"/>
      <c r="U14" s="451"/>
      <c r="V14" s="451"/>
      <c r="W14" s="451"/>
      <c r="X14" s="451"/>
      <c r="Y14" s="451"/>
      <c r="Z14" s="451"/>
      <c r="AA14" s="365"/>
      <c r="AB14" s="365"/>
      <c r="AC14" s="451"/>
      <c r="AD14" s="451"/>
      <c r="AE14" s="451"/>
      <c r="AF14" s="451"/>
      <c r="AG14" s="451"/>
      <c r="AH14" s="451"/>
      <c r="AI14" s="451"/>
      <c r="AJ14" s="365"/>
      <c r="AK14" s="365"/>
      <c r="AL14" s="365"/>
      <c r="AM14" s="464"/>
      <c r="AN14" s="451"/>
      <c r="AO14" s="451"/>
      <c r="AP14" s="365" t="s">
        <v>165</v>
      </c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</row>
    <row r="15" spans="1:53" ht="11.25" customHeight="1" x14ac:dyDescent="0.15">
      <c r="A15" s="462"/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365" t="s">
        <v>414</v>
      </c>
      <c r="T15" s="451"/>
      <c r="U15" s="451"/>
      <c r="V15" s="451"/>
      <c r="W15" s="451"/>
      <c r="X15" s="451"/>
      <c r="Y15" s="451"/>
      <c r="Z15" s="451"/>
      <c r="AA15" s="365"/>
      <c r="AB15" s="365"/>
      <c r="AC15" s="451"/>
      <c r="AD15" s="451"/>
      <c r="AE15" s="451"/>
      <c r="AF15" s="451"/>
      <c r="AG15" s="451"/>
      <c r="AH15" s="451"/>
      <c r="AI15" s="451"/>
      <c r="AJ15" s="365" t="s">
        <v>163</v>
      </c>
      <c r="AK15" s="365"/>
      <c r="AL15" s="365"/>
      <c r="AM15" s="464"/>
      <c r="AN15" s="451"/>
      <c r="AO15" s="451"/>
      <c r="AP15" s="365" t="s">
        <v>165</v>
      </c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</row>
    <row r="16" spans="1:53" ht="11.25" customHeight="1" x14ac:dyDescent="0.15">
      <c r="A16" s="462"/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365" t="s">
        <v>414</v>
      </c>
      <c r="T16" s="451"/>
      <c r="U16" s="451"/>
      <c r="V16" s="451"/>
      <c r="W16" s="451"/>
      <c r="X16" s="451"/>
      <c r="Y16" s="451"/>
      <c r="Z16" s="451"/>
      <c r="AA16" s="365"/>
      <c r="AB16" s="365"/>
      <c r="AC16" s="451"/>
      <c r="AD16" s="451"/>
      <c r="AE16" s="451"/>
      <c r="AF16" s="451"/>
      <c r="AG16" s="451"/>
      <c r="AH16" s="451"/>
      <c r="AI16" s="451"/>
      <c r="AJ16" s="365"/>
      <c r="AK16" s="365" t="s">
        <v>163</v>
      </c>
      <c r="AL16" s="365"/>
      <c r="AM16" s="464"/>
      <c r="AN16" s="451"/>
      <c r="AO16" s="451"/>
      <c r="AP16" s="365" t="s">
        <v>163</v>
      </c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</row>
    <row r="17" spans="1:53" ht="11.25" customHeight="1" x14ac:dyDescent="0.15">
      <c r="A17" s="462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365" t="s">
        <v>414</v>
      </c>
      <c r="T17" s="451"/>
      <c r="U17" s="451"/>
      <c r="V17" s="451"/>
      <c r="W17" s="451"/>
      <c r="X17" s="451"/>
      <c r="Y17" s="451"/>
      <c r="Z17" s="451"/>
      <c r="AA17" s="365"/>
      <c r="AB17" s="365" t="s">
        <v>163</v>
      </c>
      <c r="AC17" s="451"/>
      <c r="AD17" s="451"/>
      <c r="AE17" s="451"/>
      <c r="AF17" s="451"/>
      <c r="AG17" s="451"/>
      <c r="AH17" s="451"/>
      <c r="AI17" s="451"/>
      <c r="AJ17" s="365"/>
      <c r="AK17" s="365"/>
      <c r="AL17" s="365" t="s">
        <v>165</v>
      </c>
      <c r="AM17" s="465"/>
      <c r="AN17" s="451"/>
      <c r="AO17" s="451"/>
      <c r="AP17" s="365" t="s">
        <v>165</v>
      </c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</row>
    <row r="18" spans="1:53" ht="1.5" customHeight="1" x14ac:dyDescent="0.15">
      <c r="A18" s="344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</row>
    <row r="19" spans="1:53" ht="11.25" customHeight="1" x14ac:dyDescent="0.15">
      <c r="A19" s="462" t="s">
        <v>168</v>
      </c>
      <c r="B19" s="450"/>
      <c r="C19" s="450"/>
      <c r="D19" s="450"/>
      <c r="E19" s="450"/>
      <c r="F19" s="450"/>
      <c r="G19" s="450"/>
      <c r="H19" s="450"/>
      <c r="I19" s="450"/>
      <c r="J19" s="450"/>
      <c r="K19" s="340"/>
      <c r="L19" s="450"/>
      <c r="M19" s="450"/>
      <c r="N19" s="450"/>
      <c r="O19" s="450"/>
      <c r="P19" s="450"/>
      <c r="Q19" s="450"/>
      <c r="R19" s="450"/>
      <c r="S19" s="340" t="s">
        <v>163</v>
      </c>
      <c r="T19" s="340" t="s">
        <v>163</v>
      </c>
      <c r="U19" s="450" t="s">
        <v>166</v>
      </c>
      <c r="V19" s="450" t="s">
        <v>166</v>
      </c>
      <c r="W19" s="450"/>
      <c r="X19" s="450"/>
      <c r="Y19" s="450"/>
      <c r="Z19" s="450"/>
      <c r="AA19" s="340" t="s">
        <v>163</v>
      </c>
      <c r="AB19" s="340"/>
      <c r="AC19" s="450"/>
      <c r="AD19" s="450"/>
      <c r="AE19" s="450"/>
      <c r="AF19" s="450"/>
      <c r="AG19" s="450"/>
      <c r="AH19" s="450"/>
      <c r="AI19" s="450"/>
      <c r="AJ19" s="340"/>
      <c r="AK19" s="365"/>
      <c r="AL19" s="463" t="s">
        <v>165</v>
      </c>
      <c r="AM19" s="450" t="s">
        <v>165</v>
      </c>
      <c r="AN19" s="450" t="s">
        <v>165</v>
      </c>
      <c r="AO19" s="450" t="s">
        <v>165</v>
      </c>
      <c r="AP19" s="340" t="s">
        <v>165</v>
      </c>
      <c r="AQ19" s="450" t="s">
        <v>165</v>
      </c>
      <c r="AR19" s="450" t="s">
        <v>167</v>
      </c>
      <c r="AS19" s="450" t="s">
        <v>167</v>
      </c>
      <c r="AT19" s="450" t="s">
        <v>167</v>
      </c>
      <c r="AU19" s="450" t="s">
        <v>167</v>
      </c>
      <c r="AV19" s="450" t="s">
        <v>167</v>
      </c>
      <c r="AW19" s="450" t="s">
        <v>167</v>
      </c>
      <c r="AX19" s="450" t="s">
        <v>167</v>
      </c>
      <c r="AY19" s="450" t="s">
        <v>167</v>
      </c>
      <c r="AZ19" s="450" t="s">
        <v>167</v>
      </c>
      <c r="BA19" s="450" t="s">
        <v>167</v>
      </c>
    </row>
    <row r="20" spans="1:53" ht="11.25" customHeight="1" x14ac:dyDescent="0.15">
      <c r="A20" s="462"/>
      <c r="B20" s="450"/>
      <c r="C20" s="450"/>
      <c r="D20" s="450"/>
      <c r="E20" s="450"/>
      <c r="F20" s="450"/>
      <c r="G20" s="450"/>
      <c r="H20" s="450"/>
      <c r="I20" s="450"/>
      <c r="J20" s="450"/>
      <c r="K20" s="340" t="s">
        <v>163</v>
      </c>
      <c r="L20" s="450"/>
      <c r="M20" s="450"/>
      <c r="N20" s="450"/>
      <c r="O20" s="450"/>
      <c r="P20" s="450"/>
      <c r="Q20" s="450"/>
      <c r="R20" s="450"/>
      <c r="S20" s="340" t="s">
        <v>163</v>
      </c>
      <c r="T20" s="340"/>
      <c r="U20" s="450"/>
      <c r="V20" s="450"/>
      <c r="W20" s="450"/>
      <c r="X20" s="450"/>
      <c r="Y20" s="450"/>
      <c r="Z20" s="450"/>
      <c r="AA20" s="340"/>
      <c r="AB20" s="340"/>
      <c r="AC20" s="450"/>
      <c r="AD20" s="450"/>
      <c r="AE20" s="450"/>
      <c r="AF20" s="450"/>
      <c r="AG20" s="450"/>
      <c r="AH20" s="450"/>
      <c r="AI20" s="450"/>
      <c r="AJ20" s="340"/>
      <c r="AK20" s="365"/>
      <c r="AL20" s="464"/>
      <c r="AM20" s="450"/>
      <c r="AN20" s="450"/>
      <c r="AO20" s="450"/>
      <c r="AP20" s="340" t="s">
        <v>165</v>
      </c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</row>
    <row r="21" spans="1:53" ht="11.25" customHeight="1" x14ac:dyDescent="0.15">
      <c r="A21" s="462"/>
      <c r="B21" s="450"/>
      <c r="C21" s="450"/>
      <c r="D21" s="450"/>
      <c r="E21" s="450"/>
      <c r="F21" s="450"/>
      <c r="G21" s="450"/>
      <c r="H21" s="450"/>
      <c r="I21" s="450"/>
      <c r="J21" s="450"/>
      <c r="K21" s="340"/>
      <c r="L21" s="450"/>
      <c r="M21" s="450"/>
      <c r="N21" s="450"/>
      <c r="O21" s="450"/>
      <c r="P21" s="450"/>
      <c r="Q21" s="450"/>
      <c r="R21" s="450"/>
      <c r="S21" s="340" t="s">
        <v>163</v>
      </c>
      <c r="T21" s="340"/>
      <c r="U21" s="450"/>
      <c r="V21" s="450"/>
      <c r="W21" s="450"/>
      <c r="X21" s="450"/>
      <c r="Y21" s="450"/>
      <c r="Z21" s="450"/>
      <c r="AA21" s="340"/>
      <c r="AB21" s="340"/>
      <c r="AC21" s="450"/>
      <c r="AD21" s="450"/>
      <c r="AE21" s="450"/>
      <c r="AF21" s="450"/>
      <c r="AG21" s="450"/>
      <c r="AH21" s="450"/>
      <c r="AI21" s="450"/>
      <c r="AJ21" s="340"/>
      <c r="AK21" s="365"/>
      <c r="AL21" s="464"/>
      <c r="AM21" s="450"/>
      <c r="AN21" s="450"/>
      <c r="AO21" s="450"/>
      <c r="AP21" s="340" t="s">
        <v>165</v>
      </c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</row>
    <row r="22" spans="1:53" ht="11.25" customHeight="1" x14ac:dyDescent="0.15">
      <c r="A22" s="462"/>
      <c r="B22" s="450"/>
      <c r="C22" s="450"/>
      <c r="D22" s="450"/>
      <c r="E22" s="450"/>
      <c r="F22" s="450"/>
      <c r="G22" s="450"/>
      <c r="H22" s="450"/>
      <c r="I22" s="450"/>
      <c r="J22" s="450"/>
      <c r="K22" s="340"/>
      <c r="L22" s="450"/>
      <c r="M22" s="450"/>
      <c r="N22" s="450"/>
      <c r="O22" s="450"/>
      <c r="P22" s="450"/>
      <c r="Q22" s="450"/>
      <c r="R22" s="450"/>
      <c r="S22" s="340" t="s">
        <v>163</v>
      </c>
      <c r="T22" s="340"/>
      <c r="U22" s="450"/>
      <c r="V22" s="450"/>
      <c r="W22" s="450"/>
      <c r="X22" s="450"/>
      <c r="Y22" s="450"/>
      <c r="Z22" s="450"/>
      <c r="AA22" s="340"/>
      <c r="AB22" s="340"/>
      <c r="AC22" s="450"/>
      <c r="AD22" s="450"/>
      <c r="AE22" s="450"/>
      <c r="AF22" s="450"/>
      <c r="AG22" s="450"/>
      <c r="AH22" s="450"/>
      <c r="AI22" s="450"/>
      <c r="AJ22" s="340" t="s">
        <v>163</v>
      </c>
      <c r="AK22" s="365"/>
      <c r="AL22" s="464"/>
      <c r="AM22" s="450"/>
      <c r="AN22" s="450"/>
      <c r="AO22" s="450"/>
      <c r="AP22" s="340" t="s">
        <v>165</v>
      </c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</row>
    <row r="23" spans="1:53" ht="11.25" customHeight="1" x14ac:dyDescent="0.15">
      <c r="A23" s="462"/>
      <c r="B23" s="450"/>
      <c r="C23" s="450"/>
      <c r="D23" s="450"/>
      <c r="E23" s="450"/>
      <c r="F23" s="450"/>
      <c r="G23" s="450"/>
      <c r="H23" s="450"/>
      <c r="I23" s="450"/>
      <c r="J23" s="450"/>
      <c r="K23" s="340"/>
      <c r="L23" s="450"/>
      <c r="M23" s="450"/>
      <c r="N23" s="450"/>
      <c r="O23" s="450"/>
      <c r="P23" s="450"/>
      <c r="Q23" s="450"/>
      <c r="R23" s="450"/>
      <c r="S23" s="340" t="s">
        <v>163</v>
      </c>
      <c r="T23" s="340"/>
      <c r="U23" s="450"/>
      <c r="V23" s="450"/>
      <c r="W23" s="450"/>
      <c r="X23" s="450"/>
      <c r="Y23" s="450"/>
      <c r="Z23" s="450"/>
      <c r="AA23" s="340"/>
      <c r="AB23" s="340"/>
      <c r="AC23" s="450"/>
      <c r="AD23" s="450"/>
      <c r="AE23" s="450"/>
      <c r="AF23" s="450"/>
      <c r="AG23" s="450"/>
      <c r="AH23" s="450"/>
      <c r="AI23" s="450"/>
      <c r="AJ23" s="340"/>
      <c r="AK23" s="365" t="s">
        <v>163</v>
      </c>
      <c r="AL23" s="464"/>
      <c r="AM23" s="450"/>
      <c r="AN23" s="450"/>
      <c r="AO23" s="450"/>
      <c r="AP23" s="340" t="s">
        <v>163</v>
      </c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</row>
    <row r="24" spans="1:53" ht="11.25" customHeight="1" x14ac:dyDescent="0.15">
      <c r="A24" s="462"/>
      <c r="B24" s="450"/>
      <c r="C24" s="450"/>
      <c r="D24" s="450"/>
      <c r="E24" s="450"/>
      <c r="F24" s="450"/>
      <c r="G24" s="450"/>
      <c r="H24" s="450"/>
      <c r="I24" s="450"/>
      <c r="J24" s="450"/>
      <c r="K24" s="340"/>
      <c r="L24" s="450"/>
      <c r="M24" s="450"/>
      <c r="N24" s="450"/>
      <c r="O24" s="450"/>
      <c r="P24" s="450"/>
      <c r="Q24" s="450"/>
      <c r="R24" s="450"/>
      <c r="S24" s="340" t="s">
        <v>163</v>
      </c>
      <c r="T24" s="340"/>
      <c r="U24" s="450"/>
      <c r="V24" s="450"/>
      <c r="W24" s="450"/>
      <c r="X24" s="450"/>
      <c r="Y24" s="450"/>
      <c r="Z24" s="450"/>
      <c r="AA24" s="340"/>
      <c r="AB24" s="340" t="s">
        <v>163</v>
      </c>
      <c r="AC24" s="450"/>
      <c r="AD24" s="450"/>
      <c r="AE24" s="450"/>
      <c r="AF24" s="450"/>
      <c r="AG24" s="450"/>
      <c r="AH24" s="450"/>
      <c r="AI24" s="450"/>
      <c r="AJ24" s="340"/>
      <c r="AK24" s="365" t="s">
        <v>165</v>
      </c>
      <c r="AL24" s="465"/>
      <c r="AM24" s="450"/>
      <c r="AN24" s="450"/>
      <c r="AO24" s="450"/>
      <c r="AP24" s="340" t="s">
        <v>165</v>
      </c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</row>
    <row r="25" spans="1:53" ht="1.5" customHeight="1" x14ac:dyDescent="0.15">
      <c r="A25" s="344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</row>
    <row r="26" spans="1:53" ht="11.25" customHeight="1" x14ac:dyDescent="0.15">
      <c r="A26" s="462" t="s">
        <v>170</v>
      </c>
      <c r="B26" s="450"/>
      <c r="C26" s="450"/>
      <c r="D26" s="450"/>
      <c r="E26" s="450"/>
      <c r="F26" s="450"/>
      <c r="G26" s="450"/>
      <c r="H26" s="450"/>
      <c r="I26" s="450"/>
      <c r="J26" s="450"/>
      <c r="K26" s="340"/>
      <c r="L26" s="450"/>
      <c r="M26" s="450"/>
      <c r="N26" s="450"/>
      <c r="O26" s="450"/>
      <c r="P26" s="450"/>
      <c r="Q26" s="450"/>
      <c r="R26" s="450"/>
      <c r="S26" s="340" t="s">
        <v>163</v>
      </c>
      <c r="T26" s="340" t="s">
        <v>163</v>
      </c>
      <c r="U26" s="450" t="s">
        <v>169</v>
      </c>
      <c r="V26" s="450" t="s">
        <v>169</v>
      </c>
      <c r="W26" s="450"/>
      <c r="X26" s="450"/>
      <c r="Y26" s="450"/>
      <c r="Z26" s="450"/>
      <c r="AA26" s="340" t="s">
        <v>163</v>
      </c>
      <c r="AB26" s="340"/>
      <c r="AC26" s="450"/>
      <c r="AD26" s="450"/>
      <c r="AE26" s="450"/>
      <c r="AF26" s="450"/>
      <c r="AG26" s="450"/>
      <c r="AH26" s="450"/>
      <c r="AI26" s="450"/>
      <c r="AJ26" s="366"/>
      <c r="AK26" s="366" t="s">
        <v>165</v>
      </c>
      <c r="AL26" s="459" t="s">
        <v>165</v>
      </c>
      <c r="AM26" s="450" t="s">
        <v>165</v>
      </c>
      <c r="AN26" s="450" t="s">
        <v>165</v>
      </c>
      <c r="AO26" s="456" t="s">
        <v>165</v>
      </c>
      <c r="AP26" s="340" t="s">
        <v>165</v>
      </c>
      <c r="AQ26" s="450" t="s">
        <v>165</v>
      </c>
      <c r="AR26" s="450" t="s">
        <v>167</v>
      </c>
      <c r="AS26" s="450" t="s">
        <v>167</v>
      </c>
      <c r="AT26" s="450" t="s">
        <v>167</v>
      </c>
      <c r="AU26" s="450" t="s">
        <v>167</v>
      </c>
      <c r="AV26" s="450" t="s">
        <v>167</v>
      </c>
      <c r="AW26" s="450" t="s">
        <v>167</v>
      </c>
      <c r="AX26" s="450" t="s">
        <v>167</v>
      </c>
      <c r="AY26" s="450" t="s">
        <v>167</v>
      </c>
      <c r="AZ26" s="450" t="s">
        <v>167</v>
      </c>
      <c r="BA26" s="450" t="s">
        <v>167</v>
      </c>
    </row>
    <row r="27" spans="1:53" ht="11.25" customHeight="1" x14ac:dyDescent="0.15">
      <c r="A27" s="462"/>
      <c r="B27" s="450"/>
      <c r="C27" s="450"/>
      <c r="D27" s="450"/>
      <c r="E27" s="450"/>
      <c r="F27" s="450"/>
      <c r="G27" s="450"/>
      <c r="H27" s="450"/>
      <c r="I27" s="450"/>
      <c r="J27" s="450"/>
      <c r="K27" s="340" t="s">
        <v>163</v>
      </c>
      <c r="L27" s="450"/>
      <c r="M27" s="450"/>
      <c r="N27" s="450"/>
      <c r="O27" s="450"/>
      <c r="P27" s="450"/>
      <c r="Q27" s="450"/>
      <c r="R27" s="450"/>
      <c r="S27" s="340" t="s">
        <v>163</v>
      </c>
      <c r="T27" s="340"/>
      <c r="U27" s="450"/>
      <c r="V27" s="450"/>
      <c r="W27" s="450"/>
      <c r="X27" s="450"/>
      <c r="Y27" s="450"/>
      <c r="Z27" s="450"/>
      <c r="AA27" s="340"/>
      <c r="AB27" s="340"/>
      <c r="AC27" s="450"/>
      <c r="AD27" s="450"/>
      <c r="AE27" s="450"/>
      <c r="AF27" s="450"/>
      <c r="AG27" s="450"/>
      <c r="AH27" s="450"/>
      <c r="AI27" s="450"/>
      <c r="AJ27" s="366"/>
      <c r="AK27" s="366" t="s">
        <v>165</v>
      </c>
      <c r="AL27" s="460"/>
      <c r="AM27" s="450"/>
      <c r="AN27" s="450"/>
      <c r="AO27" s="457"/>
      <c r="AP27" s="340" t="s">
        <v>165</v>
      </c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</row>
    <row r="28" spans="1:53" ht="11.25" customHeight="1" x14ac:dyDescent="0.15">
      <c r="A28" s="462"/>
      <c r="B28" s="450"/>
      <c r="C28" s="450"/>
      <c r="D28" s="450"/>
      <c r="E28" s="450"/>
      <c r="F28" s="450"/>
      <c r="G28" s="450"/>
      <c r="H28" s="450"/>
      <c r="I28" s="450"/>
      <c r="J28" s="450"/>
      <c r="K28" s="340"/>
      <c r="L28" s="450"/>
      <c r="M28" s="450"/>
      <c r="N28" s="450"/>
      <c r="O28" s="450"/>
      <c r="P28" s="450"/>
      <c r="Q28" s="450"/>
      <c r="R28" s="450"/>
      <c r="S28" s="340" t="s">
        <v>163</v>
      </c>
      <c r="T28" s="340"/>
      <c r="U28" s="450"/>
      <c r="V28" s="450"/>
      <c r="W28" s="450"/>
      <c r="X28" s="450"/>
      <c r="Y28" s="450"/>
      <c r="Z28" s="450"/>
      <c r="AA28" s="340"/>
      <c r="AB28" s="340"/>
      <c r="AC28" s="450"/>
      <c r="AD28" s="450"/>
      <c r="AE28" s="450"/>
      <c r="AF28" s="450"/>
      <c r="AG28" s="450"/>
      <c r="AH28" s="450"/>
      <c r="AI28" s="450"/>
      <c r="AJ28" s="366"/>
      <c r="AK28" s="366" t="s">
        <v>165</v>
      </c>
      <c r="AL28" s="460"/>
      <c r="AM28" s="450"/>
      <c r="AN28" s="450"/>
      <c r="AO28" s="457"/>
      <c r="AP28" s="340" t="s">
        <v>165</v>
      </c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</row>
    <row r="29" spans="1:53" ht="11.25" customHeight="1" x14ac:dyDescent="0.15">
      <c r="A29" s="462"/>
      <c r="B29" s="450"/>
      <c r="C29" s="450"/>
      <c r="D29" s="450"/>
      <c r="E29" s="450"/>
      <c r="F29" s="450"/>
      <c r="G29" s="450"/>
      <c r="H29" s="450"/>
      <c r="I29" s="450"/>
      <c r="J29" s="450"/>
      <c r="K29" s="340"/>
      <c r="L29" s="450"/>
      <c r="M29" s="450"/>
      <c r="N29" s="450"/>
      <c r="O29" s="450"/>
      <c r="P29" s="450"/>
      <c r="Q29" s="450"/>
      <c r="R29" s="450"/>
      <c r="S29" s="340" t="s">
        <v>163</v>
      </c>
      <c r="T29" s="340"/>
      <c r="U29" s="450"/>
      <c r="V29" s="450"/>
      <c r="W29" s="450"/>
      <c r="X29" s="450"/>
      <c r="Y29" s="450"/>
      <c r="Z29" s="450"/>
      <c r="AA29" s="340"/>
      <c r="AB29" s="340"/>
      <c r="AC29" s="450"/>
      <c r="AD29" s="450"/>
      <c r="AE29" s="450"/>
      <c r="AF29" s="450"/>
      <c r="AG29" s="450"/>
      <c r="AH29" s="450"/>
      <c r="AI29" s="450"/>
      <c r="AJ29" s="366" t="s">
        <v>163</v>
      </c>
      <c r="AK29" s="366" t="s">
        <v>165</v>
      </c>
      <c r="AL29" s="460"/>
      <c r="AM29" s="450"/>
      <c r="AN29" s="450"/>
      <c r="AO29" s="457"/>
      <c r="AP29" s="340" t="s">
        <v>165</v>
      </c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</row>
    <row r="30" spans="1:53" ht="11.25" customHeight="1" x14ac:dyDescent="0.15">
      <c r="A30" s="462"/>
      <c r="B30" s="450"/>
      <c r="C30" s="450"/>
      <c r="D30" s="450"/>
      <c r="E30" s="450"/>
      <c r="F30" s="450"/>
      <c r="G30" s="450"/>
      <c r="H30" s="450"/>
      <c r="I30" s="450"/>
      <c r="J30" s="450"/>
      <c r="K30" s="340"/>
      <c r="L30" s="450"/>
      <c r="M30" s="450"/>
      <c r="N30" s="450"/>
      <c r="O30" s="450"/>
      <c r="P30" s="450"/>
      <c r="Q30" s="450"/>
      <c r="R30" s="450"/>
      <c r="S30" s="340" t="s">
        <v>163</v>
      </c>
      <c r="T30" s="340"/>
      <c r="U30" s="450"/>
      <c r="V30" s="450"/>
      <c r="W30" s="450"/>
      <c r="X30" s="450"/>
      <c r="Y30" s="450"/>
      <c r="Z30" s="450"/>
      <c r="AA30" s="340"/>
      <c r="AB30" s="340"/>
      <c r="AC30" s="450"/>
      <c r="AD30" s="450"/>
      <c r="AE30" s="450"/>
      <c r="AF30" s="450"/>
      <c r="AG30" s="450"/>
      <c r="AH30" s="450"/>
      <c r="AI30" s="450"/>
      <c r="AJ30" s="366" t="s">
        <v>165</v>
      </c>
      <c r="AK30" s="366" t="s">
        <v>163</v>
      </c>
      <c r="AL30" s="460"/>
      <c r="AM30" s="450"/>
      <c r="AN30" s="450"/>
      <c r="AO30" s="457"/>
      <c r="AP30" s="340" t="s">
        <v>163</v>
      </c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</row>
    <row r="31" spans="1:53" ht="11.25" customHeight="1" x14ac:dyDescent="0.15">
      <c r="A31" s="462"/>
      <c r="B31" s="450"/>
      <c r="C31" s="450"/>
      <c r="D31" s="450"/>
      <c r="E31" s="450"/>
      <c r="F31" s="450"/>
      <c r="G31" s="450"/>
      <c r="H31" s="450"/>
      <c r="I31" s="450"/>
      <c r="J31" s="450"/>
      <c r="K31" s="340"/>
      <c r="L31" s="450"/>
      <c r="M31" s="450"/>
      <c r="N31" s="450"/>
      <c r="O31" s="450"/>
      <c r="P31" s="450"/>
      <c r="Q31" s="450"/>
      <c r="R31" s="450"/>
      <c r="S31" s="340" t="s">
        <v>163</v>
      </c>
      <c r="T31" s="340"/>
      <c r="U31" s="450"/>
      <c r="V31" s="450"/>
      <c r="W31" s="450"/>
      <c r="X31" s="450"/>
      <c r="Y31" s="450"/>
      <c r="Z31" s="450"/>
      <c r="AA31" s="340"/>
      <c r="AB31" s="340" t="s">
        <v>163</v>
      </c>
      <c r="AC31" s="450"/>
      <c r="AD31" s="450"/>
      <c r="AE31" s="450"/>
      <c r="AF31" s="450"/>
      <c r="AG31" s="450"/>
      <c r="AH31" s="450"/>
      <c r="AI31" s="450"/>
      <c r="AJ31" s="366" t="s">
        <v>165</v>
      </c>
      <c r="AK31" s="367" t="s">
        <v>165</v>
      </c>
      <c r="AL31" s="461"/>
      <c r="AM31" s="450"/>
      <c r="AN31" s="450"/>
      <c r="AO31" s="458"/>
      <c r="AP31" s="340" t="s">
        <v>165</v>
      </c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</row>
    <row r="32" spans="1:53" ht="1.5" customHeight="1" x14ac:dyDescent="0.15">
      <c r="A32" s="344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</row>
    <row r="33" spans="1:53" ht="11.25" customHeight="1" x14ac:dyDescent="0.15">
      <c r="A33" s="462" t="s">
        <v>171</v>
      </c>
      <c r="B33" s="450"/>
      <c r="C33" s="450"/>
      <c r="D33" s="450"/>
      <c r="E33" s="450"/>
      <c r="F33" s="450"/>
      <c r="G33" s="450"/>
      <c r="H33" s="450"/>
      <c r="I33" s="450"/>
      <c r="J33" s="450"/>
      <c r="K33" s="340"/>
      <c r="L33" s="450"/>
      <c r="M33" s="450"/>
      <c r="N33" s="450"/>
      <c r="O33" s="450"/>
      <c r="P33" s="450"/>
      <c r="Q33" s="450"/>
      <c r="R33" s="450"/>
      <c r="S33" s="340" t="s">
        <v>163</v>
      </c>
      <c r="T33" s="343" t="s">
        <v>163</v>
      </c>
      <c r="U33" s="455" t="s">
        <v>169</v>
      </c>
      <c r="V33" s="455" t="s">
        <v>169</v>
      </c>
      <c r="W33" s="455" t="s">
        <v>169</v>
      </c>
      <c r="X33" s="455" t="s">
        <v>169</v>
      </c>
      <c r="Y33" s="455"/>
      <c r="Z33" s="455"/>
      <c r="AA33" s="343" t="s">
        <v>163</v>
      </c>
      <c r="AB33" s="345"/>
      <c r="AC33" s="455"/>
      <c r="AD33" s="455"/>
      <c r="AE33" s="455"/>
      <c r="AF33" s="450"/>
      <c r="AG33" s="450"/>
      <c r="AH33" s="450"/>
      <c r="AI33" s="450"/>
      <c r="AJ33" s="366"/>
      <c r="AK33" s="366" t="s">
        <v>165</v>
      </c>
      <c r="AL33" s="459" t="s">
        <v>165</v>
      </c>
      <c r="AM33" s="450" t="s">
        <v>165</v>
      </c>
      <c r="AN33" s="450" t="s">
        <v>165</v>
      </c>
      <c r="AO33" s="456" t="s">
        <v>165</v>
      </c>
      <c r="AP33" s="340" t="s">
        <v>165</v>
      </c>
      <c r="AQ33" s="450" t="s">
        <v>165</v>
      </c>
      <c r="AR33" s="450" t="s">
        <v>167</v>
      </c>
      <c r="AS33" s="450" t="s">
        <v>167</v>
      </c>
      <c r="AT33" s="450" t="s">
        <v>167</v>
      </c>
      <c r="AU33" s="450" t="s">
        <v>167</v>
      </c>
      <c r="AV33" s="450" t="s">
        <v>167</v>
      </c>
      <c r="AW33" s="450" t="s">
        <v>167</v>
      </c>
      <c r="AX33" s="450" t="s">
        <v>167</v>
      </c>
      <c r="AY33" s="450" t="s">
        <v>167</v>
      </c>
      <c r="AZ33" s="450" t="s">
        <v>167</v>
      </c>
      <c r="BA33" s="450" t="s">
        <v>167</v>
      </c>
    </row>
    <row r="34" spans="1:53" ht="11.25" customHeight="1" x14ac:dyDescent="0.15">
      <c r="A34" s="462"/>
      <c r="B34" s="450"/>
      <c r="C34" s="450"/>
      <c r="D34" s="450"/>
      <c r="E34" s="450"/>
      <c r="F34" s="450"/>
      <c r="G34" s="450"/>
      <c r="H34" s="450"/>
      <c r="I34" s="450"/>
      <c r="J34" s="450"/>
      <c r="K34" s="340" t="s">
        <v>163</v>
      </c>
      <c r="L34" s="450"/>
      <c r="M34" s="450"/>
      <c r="N34" s="450"/>
      <c r="O34" s="450"/>
      <c r="P34" s="450"/>
      <c r="Q34" s="450"/>
      <c r="R34" s="450"/>
      <c r="S34" s="340" t="s">
        <v>163</v>
      </c>
      <c r="T34" s="343"/>
      <c r="U34" s="450"/>
      <c r="V34" s="450"/>
      <c r="W34" s="450"/>
      <c r="X34" s="450"/>
      <c r="Y34" s="450"/>
      <c r="Z34" s="450"/>
      <c r="AA34" s="345"/>
      <c r="AB34" s="345"/>
      <c r="AC34" s="450"/>
      <c r="AD34" s="450"/>
      <c r="AE34" s="450"/>
      <c r="AF34" s="450"/>
      <c r="AG34" s="450"/>
      <c r="AH34" s="450"/>
      <c r="AI34" s="450"/>
      <c r="AJ34" s="366"/>
      <c r="AK34" s="366" t="s">
        <v>165</v>
      </c>
      <c r="AL34" s="460"/>
      <c r="AM34" s="450"/>
      <c r="AN34" s="450"/>
      <c r="AO34" s="457"/>
      <c r="AP34" s="340" t="s">
        <v>165</v>
      </c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</row>
    <row r="35" spans="1:53" ht="11.25" customHeight="1" x14ac:dyDescent="0.15">
      <c r="A35" s="462"/>
      <c r="B35" s="450"/>
      <c r="C35" s="450"/>
      <c r="D35" s="450"/>
      <c r="E35" s="450"/>
      <c r="F35" s="450"/>
      <c r="G35" s="450"/>
      <c r="H35" s="450"/>
      <c r="I35" s="450"/>
      <c r="J35" s="450"/>
      <c r="K35" s="340"/>
      <c r="L35" s="450"/>
      <c r="M35" s="450"/>
      <c r="N35" s="450"/>
      <c r="O35" s="450"/>
      <c r="P35" s="450"/>
      <c r="Q35" s="450"/>
      <c r="R35" s="450"/>
      <c r="S35" s="340" t="s">
        <v>163</v>
      </c>
      <c r="T35" s="343"/>
      <c r="U35" s="450"/>
      <c r="V35" s="450"/>
      <c r="W35" s="450"/>
      <c r="X35" s="450"/>
      <c r="Y35" s="450"/>
      <c r="Z35" s="450"/>
      <c r="AA35" s="345"/>
      <c r="AB35" s="345"/>
      <c r="AC35" s="450"/>
      <c r="AD35" s="450"/>
      <c r="AE35" s="450"/>
      <c r="AF35" s="450"/>
      <c r="AG35" s="450"/>
      <c r="AH35" s="450"/>
      <c r="AI35" s="450"/>
      <c r="AJ35" s="366"/>
      <c r="AK35" s="366" t="s">
        <v>165</v>
      </c>
      <c r="AL35" s="460"/>
      <c r="AM35" s="450"/>
      <c r="AN35" s="450"/>
      <c r="AO35" s="457"/>
      <c r="AP35" s="340" t="s">
        <v>165</v>
      </c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</row>
    <row r="36" spans="1:53" ht="11.25" customHeight="1" x14ac:dyDescent="0.15">
      <c r="A36" s="462"/>
      <c r="B36" s="450"/>
      <c r="C36" s="450"/>
      <c r="D36" s="450"/>
      <c r="E36" s="450"/>
      <c r="F36" s="450"/>
      <c r="G36" s="450"/>
      <c r="H36" s="450"/>
      <c r="I36" s="450"/>
      <c r="J36" s="450"/>
      <c r="K36" s="340"/>
      <c r="L36" s="450"/>
      <c r="M36" s="450"/>
      <c r="N36" s="450"/>
      <c r="O36" s="450"/>
      <c r="P36" s="450"/>
      <c r="Q36" s="450"/>
      <c r="R36" s="450"/>
      <c r="S36" s="340" t="s">
        <v>163</v>
      </c>
      <c r="T36" s="343"/>
      <c r="U36" s="450"/>
      <c r="V36" s="450"/>
      <c r="W36" s="450"/>
      <c r="X36" s="450"/>
      <c r="Y36" s="450"/>
      <c r="Z36" s="450"/>
      <c r="AA36" s="345"/>
      <c r="AB36" s="345"/>
      <c r="AC36" s="450"/>
      <c r="AD36" s="450"/>
      <c r="AE36" s="450"/>
      <c r="AF36" s="450"/>
      <c r="AG36" s="450"/>
      <c r="AH36" s="450"/>
      <c r="AI36" s="450"/>
      <c r="AJ36" s="366" t="s">
        <v>163</v>
      </c>
      <c r="AK36" s="366" t="s">
        <v>165</v>
      </c>
      <c r="AL36" s="460"/>
      <c r="AM36" s="450"/>
      <c r="AN36" s="450"/>
      <c r="AO36" s="457"/>
      <c r="AP36" s="340" t="s">
        <v>165</v>
      </c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</row>
    <row r="37" spans="1:53" ht="11.25" customHeight="1" x14ac:dyDescent="0.15">
      <c r="A37" s="462"/>
      <c r="B37" s="450"/>
      <c r="C37" s="450"/>
      <c r="D37" s="450"/>
      <c r="E37" s="450"/>
      <c r="F37" s="450"/>
      <c r="G37" s="450"/>
      <c r="H37" s="450"/>
      <c r="I37" s="450"/>
      <c r="J37" s="450"/>
      <c r="K37" s="340"/>
      <c r="L37" s="450"/>
      <c r="M37" s="450"/>
      <c r="N37" s="450"/>
      <c r="O37" s="450"/>
      <c r="P37" s="450"/>
      <c r="Q37" s="450"/>
      <c r="R37" s="450"/>
      <c r="S37" s="340" t="s">
        <v>163</v>
      </c>
      <c r="T37" s="343"/>
      <c r="U37" s="450"/>
      <c r="V37" s="450"/>
      <c r="W37" s="450"/>
      <c r="X37" s="450"/>
      <c r="Y37" s="450"/>
      <c r="Z37" s="450"/>
      <c r="AA37" s="345"/>
      <c r="AB37" s="345"/>
      <c r="AC37" s="450"/>
      <c r="AD37" s="450"/>
      <c r="AE37" s="450"/>
      <c r="AF37" s="450"/>
      <c r="AG37" s="450"/>
      <c r="AH37" s="450"/>
      <c r="AI37" s="450"/>
      <c r="AJ37" s="366" t="s">
        <v>165</v>
      </c>
      <c r="AK37" s="366" t="s">
        <v>163</v>
      </c>
      <c r="AL37" s="460"/>
      <c r="AM37" s="450"/>
      <c r="AN37" s="450"/>
      <c r="AO37" s="457"/>
      <c r="AP37" s="340" t="s">
        <v>163</v>
      </c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</row>
    <row r="38" spans="1:53" ht="12.75" customHeight="1" x14ac:dyDescent="0.15">
      <c r="A38" s="462"/>
      <c r="B38" s="450"/>
      <c r="C38" s="450"/>
      <c r="D38" s="450"/>
      <c r="E38" s="450"/>
      <c r="F38" s="450"/>
      <c r="G38" s="450"/>
      <c r="H38" s="450"/>
      <c r="I38" s="450"/>
      <c r="J38" s="450"/>
      <c r="K38" s="340"/>
      <c r="L38" s="450"/>
      <c r="M38" s="450"/>
      <c r="N38" s="450"/>
      <c r="O38" s="450"/>
      <c r="P38" s="450"/>
      <c r="Q38" s="450"/>
      <c r="R38" s="450"/>
      <c r="S38" s="340" t="s">
        <v>163</v>
      </c>
      <c r="T38" s="343"/>
      <c r="U38" s="450"/>
      <c r="V38" s="450"/>
      <c r="W38" s="450"/>
      <c r="X38" s="450"/>
      <c r="Y38" s="450"/>
      <c r="Z38" s="450"/>
      <c r="AA38" s="345"/>
      <c r="AB38" s="343" t="s">
        <v>163</v>
      </c>
      <c r="AC38" s="450"/>
      <c r="AD38" s="450"/>
      <c r="AE38" s="450"/>
      <c r="AF38" s="450"/>
      <c r="AG38" s="450"/>
      <c r="AH38" s="450"/>
      <c r="AI38" s="450"/>
      <c r="AJ38" s="366" t="s">
        <v>165</v>
      </c>
      <c r="AK38" s="367" t="s">
        <v>165</v>
      </c>
      <c r="AL38" s="461"/>
      <c r="AM38" s="450"/>
      <c r="AN38" s="450"/>
      <c r="AO38" s="458"/>
      <c r="AP38" s="340" t="s">
        <v>165</v>
      </c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</row>
    <row r="39" spans="1:53" ht="1.5" customHeight="1" x14ac:dyDescent="0.15">
      <c r="A39" s="340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</row>
    <row r="40" spans="1:53" ht="14.25" customHeight="1" x14ac:dyDescent="0.15">
      <c r="A40" s="450" t="s">
        <v>173</v>
      </c>
      <c r="B40" s="450"/>
      <c r="C40" s="450"/>
      <c r="D40" s="450"/>
      <c r="E40" s="450"/>
      <c r="F40" s="450"/>
      <c r="G40" s="450"/>
      <c r="H40" s="450"/>
      <c r="I40" s="450"/>
      <c r="J40" s="450"/>
      <c r="K40" s="340"/>
      <c r="L40" s="450"/>
      <c r="M40" s="450"/>
      <c r="N40" s="450"/>
      <c r="O40" s="450"/>
      <c r="P40" s="450"/>
      <c r="Q40" s="450"/>
      <c r="R40" s="450"/>
      <c r="S40" s="340" t="s">
        <v>163</v>
      </c>
      <c r="T40" s="343" t="s">
        <v>163</v>
      </c>
      <c r="U40" s="455" t="s">
        <v>169</v>
      </c>
      <c r="V40" s="455" t="s">
        <v>169</v>
      </c>
      <c r="W40" s="455" t="s">
        <v>169</v>
      </c>
      <c r="X40" s="455" t="s">
        <v>169</v>
      </c>
      <c r="Y40" s="455" t="s">
        <v>169</v>
      </c>
      <c r="Z40" s="455" t="s">
        <v>169</v>
      </c>
      <c r="AA40" s="343" t="s">
        <v>163</v>
      </c>
      <c r="AB40" s="345"/>
      <c r="AC40" s="455"/>
      <c r="AD40" s="455"/>
      <c r="AE40" s="455"/>
      <c r="AF40" s="452"/>
      <c r="AG40" s="450"/>
      <c r="AH40" s="450"/>
      <c r="AI40" s="451" t="s">
        <v>165</v>
      </c>
      <c r="AJ40" s="366" t="s">
        <v>165</v>
      </c>
      <c r="AK40" s="366" t="s">
        <v>165</v>
      </c>
      <c r="AL40" s="366" t="s">
        <v>165</v>
      </c>
      <c r="AM40" s="451" t="s">
        <v>172</v>
      </c>
      <c r="AN40" s="451" t="s">
        <v>172</v>
      </c>
      <c r="AO40" s="451" t="s">
        <v>172</v>
      </c>
      <c r="AP40" s="366" t="s">
        <v>172</v>
      </c>
      <c r="AQ40" s="451" t="s">
        <v>172</v>
      </c>
      <c r="AR40" s="451" t="s">
        <v>172</v>
      </c>
      <c r="AS40" s="451" t="s">
        <v>167</v>
      </c>
      <c r="AT40" s="451" t="s">
        <v>167</v>
      </c>
      <c r="AU40" s="451" t="s">
        <v>167</v>
      </c>
      <c r="AV40" s="451" t="s">
        <v>167</v>
      </c>
      <c r="AW40" s="451" t="s">
        <v>167</v>
      </c>
      <c r="AX40" s="451" t="s">
        <v>167</v>
      </c>
      <c r="AY40" s="451" t="s">
        <v>167</v>
      </c>
      <c r="AZ40" s="451" t="s">
        <v>414</v>
      </c>
      <c r="BA40" s="451" t="s">
        <v>414</v>
      </c>
    </row>
    <row r="41" spans="1:53" ht="14.25" customHeight="1" x14ac:dyDescent="0.15">
      <c r="A41" s="450"/>
      <c r="B41" s="450"/>
      <c r="C41" s="450"/>
      <c r="D41" s="450"/>
      <c r="E41" s="450"/>
      <c r="F41" s="450"/>
      <c r="G41" s="450"/>
      <c r="H41" s="450"/>
      <c r="I41" s="450"/>
      <c r="J41" s="450"/>
      <c r="K41" s="340" t="s">
        <v>163</v>
      </c>
      <c r="L41" s="450"/>
      <c r="M41" s="450"/>
      <c r="N41" s="450"/>
      <c r="O41" s="450"/>
      <c r="P41" s="450"/>
      <c r="Q41" s="450"/>
      <c r="R41" s="450"/>
      <c r="S41" s="340" t="s">
        <v>163</v>
      </c>
      <c r="T41" s="343"/>
      <c r="U41" s="450"/>
      <c r="V41" s="450"/>
      <c r="W41" s="450"/>
      <c r="X41" s="450"/>
      <c r="Y41" s="450"/>
      <c r="Z41" s="450"/>
      <c r="AA41" s="345"/>
      <c r="AB41" s="345"/>
      <c r="AC41" s="450"/>
      <c r="AD41" s="450"/>
      <c r="AE41" s="450"/>
      <c r="AF41" s="453"/>
      <c r="AG41" s="450"/>
      <c r="AH41" s="450"/>
      <c r="AI41" s="451"/>
      <c r="AJ41" s="368" t="s">
        <v>165</v>
      </c>
      <c r="AK41" s="366" t="s">
        <v>165</v>
      </c>
      <c r="AL41" s="366" t="s">
        <v>165</v>
      </c>
      <c r="AM41" s="451"/>
      <c r="AN41" s="451"/>
      <c r="AO41" s="451"/>
      <c r="AP41" s="368" t="s">
        <v>172</v>
      </c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</row>
    <row r="42" spans="1:53" ht="14.25" customHeight="1" x14ac:dyDescent="0.15">
      <c r="A42" s="450"/>
      <c r="B42" s="450"/>
      <c r="C42" s="450"/>
      <c r="D42" s="450"/>
      <c r="E42" s="450"/>
      <c r="F42" s="450"/>
      <c r="G42" s="450"/>
      <c r="H42" s="450"/>
      <c r="I42" s="450"/>
      <c r="J42" s="450"/>
      <c r="K42" s="340"/>
      <c r="L42" s="450"/>
      <c r="M42" s="450"/>
      <c r="N42" s="450"/>
      <c r="O42" s="450"/>
      <c r="P42" s="450"/>
      <c r="Q42" s="450"/>
      <c r="R42" s="450"/>
      <c r="S42" s="340" t="s">
        <v>163</v>
      </c>
      <c r="T42" s="343"/>
      <c r="U42" s="450"/>
      <c r="V42" s="450"/>
      <c r="W42" s="450"/>
      <c r="X42" s="450"/>
      <c r="Y42" s="450"/>
      <c r="Z42" s="450"/>
      <c r="AA42" s="345"/>
      <c r="AB42" s="345"/>
      <c r="AC42" s="450"/>
      <c r="AD42" s="450"/>
      <c r="AE42" s="450"/>
      <c r="AF42" s="453"/>
      <c r="AG42" s="450"/>
      <c r="AH42" s="450"/>
      <c r="AI42" s="451"/>
      <c r="AJ42" s="368" t="s">
        <v>165</v>
      </c>
      <c r="AK42" s="366" t="s">
        <v>165</v>
      </c>
      <c r="AL42" s="366" t="s">
        <v>165</v>
      </c>
      <c r="AM42" s="451"/>
      <c r="AN42" s="451"/>
      <c r="AO42" s="451"/>
      <c r="AP42" s="368" t="s">
        <v>172</v>
      </c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</row>
    <row r="43" spans="1:53" ht="14.25" customHeight="1" x14ac:dyDescent="0.15">
      <c r="A43" s="450"/>
      <c r="B43" s="450"/>
      <c r="C43" s="450"/>
      <c r="D43" s="450"/>
      <c r="E43" s="450"/>
      <c r="F43" s="450"/>
      <c r="G43" s="450"/>
      <c r="H43" s="450"/>
      <c r="I43" s="450"/>
      <c r="J43" s="450"/>
      <c r="K43" s="340"/>
      <c r="L43" s="450"/>
      <c r="M43" s="450"/>
      <c r="N43" s="450"/>
      <c r="O43" s="450"/>
      <c r="P43" s="450"/>
      <c r="Q43" s="450"/>
      <c r="R43" s="450"/>
      <c r="S43" s="340" t="s">
        <v>163</v>
      </c>
      <c r="T43" s="343"/>
      <c r="U43" s="450"/>
      <c r="V43" s="450"/>
      <c r="W43" s="450"/>
      <c r="X43" s="450"/>
      <c r="Y43" s="450"/>
      <c r="Z43" s="450"/>
      <c r="AA43" s="345"/>
      <c r="AB43" s="345"/>
      <c r="AC43" s="450"/>
      <c r="AD43" s="450"/>
      <c r="AE43" s="450"/>
      <c r="AF43" s="453"/>
      <c r="AG43" s="450"/>
      <c r="AH43" s="450"/>
      <c r="AI43" s="451"/>
      <c r="AJ43" s="365" t="s">
        <v>163</v>
      </c>
      <c r="AK43" s="366" t="s">
        <v>165</v>
      </c>
      <c r="AL43" s="366" t="s">
        <v>165</v>
      </c>
      <c r="AM43" s="451"/>
      <c r="AN43" s="451"/>
      <c r="AO43" s="451"/>
      <c r="AP43" s="368" t="s">
        <v>172</v>
      </c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</row>
    <row r="44" spans="1:53" ht="14.25" customHeight="1" x14ac:dyDescent="0.15">
      <c r="A44" s="450"/>
      <c r="B44" s="450"/>
      <c r="C44" s="450"/>
      <c r="D44" s="450"/>
      <c r="E44" s="450"/>
      <c r="F44" s="450"/>
      <c r="G44" s="450"/>
      <c r="H44" s="450"/>
      <c r="I44" s="450"/>
      <c r="J44" s="450"/>
      <c r="K44" s="340"/>
      <c r="L44" s="450"/>
      <c r="M44" s="450"/>
      <c r="N44" s="450"/>
      <c r="O44" s="450"/>
      <c r="P44" s="450"/>
      <c r="Q44" s="450"/>
      <c r="R44" s="450"/>
      <c r="S44" s="340" t="s">
        <v>163</v>
      </c>
      <c r="T44" s="343"/>
      <c r="U44" s="450"/>
      <c r="V44" s="450"/>
      <c r="W44" s="450"/>
      <c r="X44" s="450"/>
      <c r="Y44" s="450"/>
      <c r="Z44" s="450"/>
      <c r="AA44" s="345"/>
      <c r="AB44" s="345"/>
      <c r="AC44" s="450"/>
      <c r="AD44" s="450"/>
      <c r="AE44" s="450"/>
      <c r="AF44" s="453"/>
      <c r="AG44" s="450"/>
      <c r="AH44" s="450"/>
      <c r="AI44" s="451"/>
      <c r="AJ44" s="369" t="s">
        <v>165</v>
      </c>
      <c r="AK44" s="365" t="s">
        <v>163</v>
      </c>
      <c r="AL44" s="366" t="s">
        <v>165</v>
      </c>
      <c r="AM44" s="451"/>
      <c r="AN44" s="451"/>
      <c r="AO44" s="451"/>
      <c r="AP44" s="368" t="s">
        <v>163</v>
      </c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</row>
    <row r="45" spans="1:53" ht="14.25" customHeight="1" x14ac:dyDescent="0.15">
      <c r="A45" s="450"/>
      <c r="B45" s="450"/>
      <c r="C45" s="450"/>
      <c r="D45" s="450"/>
      <c r="E45" s="450"/>
      <c r="F45" s="450"/>
      <c r="G45" s="450"/>
      <c r="H45" s="450"/>
      <c r="I45" s="450"/>
      <c r="J45" s="450"/>
      <c r="K45" s="340"/>
      <c r="L45" s="450"/>
      <c r="M45" s="450"/>
      <c r="N45" s="450"/>
      <c r="O45" s="450"/>
      <c r="P45" s="450"/>
      <c r="Q45" s="450"/>
      <c r="R45" s="450"/>
      <c r="S45" s="340" t="s">
        <v>163</v>
      </c>
      <c r="T45" s="343"/>
      <c r="U45" s="450"/>
      <c r="V45" s="450"/>
      <c r="W45" s="450"/>
      <c r="X45" s="450"/>
      <c r="Y45" s="450"/>
      <c r="Z45" s="450"/>
      <c r="AA45" s="345"/>
      <c r="AB45" s="343" t="s">
        <v>163</v>
      </c>
      <c r="AC45" s="450"/>
      <c r="AD45" s="450"/>
      <c r="AE45" s="450"/>
      <c r="AF45" s="454"/>
      <c r="AG45" s="450"/>
      <c r="AH45" s="450"/>
      <c r="AI45" s="451"/>
      <c r="AJ45" s="365" t="s">
        <v>165</v>
      </c>
      <c r="AK45" s="365" t="s">
        <v>165</v>
      </c>
      <c r="AL45" s="365" t="s">
        <v>172</v>
      </c>
      <c r="AM45" s="451"/>
      <c r="AN45" s="451"/>
      <c r="AO45" s="451"/>
      <c r="AP45" s="368" t="s">
        <v>172</v>
      </c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</row>
    <row r="46" spans="1:53" ht="14.25" hidden="1" customHeight="1" x14ac:dyDescent="0.1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</row>
    <row r="47" spans="1:53" ht="14.25" hidden="1" customHeight="1" x14ac:dyDescent="0.15">
      <c r="A47" s="450" t="s">
        <v>174</v>
      </c>
      <c r="B47" s="447" t="s">
        <v>163</v>
      </c>
      <c r="C47" s="447" t="s">
        <v>163</v>
      </c>
      <c r="D47" s="447" t="s">
        <v>163</v>
      </c>
      <c r="E47" s="447" t="s">
        <v>163</v>
      </c>
      <c r="F47" s="447" t="s">
        <v>163</v>
      </c>
      <c r="G47" s="447" t="s">
        <v>163</v>
      </c>
      <c r="H47" s="447" t="s">
        <v>163</v>
      </c>
      <c r="I47" s="447" t="s">
        <v>163</v>
      </c>
      <c r="J47" s="447" t="s">
        <v>163</v>
      </c>
      <c r="K47" s="447" t="s">
        <v>163</v>
      </c>
      <c r="L47" s="447" t="s">
        <v>163</v>
      </c>
      <c r="M47" s="447" t="s">
        <v>163</v>
      </c>
      <c r="N47" s="447" t="s">
        <v>163</v>
      </c>
      <c r="O47" s="447" t="s">
        <v>163</v>
      </c>
      <c r="P47" s="447" t="s">
        <v>163</v>
      </c>
      <c r="Q47" s="447" t="s">
        <v>163</v>
      </c>
      <c r="R47" s="447" t="s">
        <v>163</v>
      </c>
      <c r="S47" s="447" t="s">
        <v>163</v>
      </c>
      <c r="T47" s="447" t="s">
        <v>163</v>
      </c>
      <c r="U47" s="447" t="s">
        <v>163</v>
      </c>
      <c r="V47" s="447" t="s">
        <v>163</v>
      </c>
      <c r="W47" s="447" t="s">
        <v>163</v>
      </c>
      <c r="X47" s="447" t="s">
        <v>163</v>
      </c>
      <c r="Y47" s="447" t="s">
        <v>163</v>
      </c>
      <c r="Z47" s="447" t="s">
        <v>163</v>
      </c>
      <c r="AA47" s="447" t="s">
        <v>163</v>
      </c>
      <c r="AB47" s="447" t="s">
        <v>163</v>
      </c>
      <c r="AC47" s="447" t="s">
        <v>163</v>
      </c>
      <c r="AD47" s="447" t="s">
        <v>163</v>
      </c>
      <c r="AE47" s="447" t="s">
        <v>163</v>
      </c>
      <c r="AF47" s="447" t="s">
        <v>163</v>
      </c>
      <c r="AG47" s="447" t="s">
        <v>163</v>
      </c>
      <c r="AH47" s="447" t="s">
        <v>163</v>
      </c>
      <c r="AI47" s="447" t="s">
        <v>163</v>
      </c>
      <c r="AJ47" s="447" t="s">
        <v>163</v>
      </c>
      <c r="AK47" s="447" t="s">
        <v>163</v>
      </c>
      <c r="AL47" s="447" t="s">
        <v>163</v>
      </c>
      <c r="AM47" s="447" t="s">
        <v>163</v>
      </c>
      <c r="AN47" s="447" t="s">
        <v>163</v>
      </c>
      <c r="AO47" s="447" t="s">
        <v>163</v>
      </c>
      <c r="AP47" s="447" t="s">
        <v>163</v>
      </c>
      <c r="AQ47" s="447" t="s">
        <v>163</v>
      </c>
      <c r="AR47" s="447" t="s">
        <v>163</v>
      </c>
      <c r="AS47" s="447" t="s">
        <v>163</v>
      </c>
      <c r="AT47" s="447" t="s">
        <v>163</v>
      </c>
      <c r="AU47" s="447" t="s">
        <v>163</v>
      </c>
      <c r="AV47" s="447" t="s">
        <v>163</v>
      </c>
      <c r="AW47" s="447" t="s">
        <v>163</v>
      </c>
      <c r="AX47" s="447" t="s">
        <v>163</v>
      </c>
      <c r="AY47" s="447" t="s">
        <v>163</v>
      </c>
      <c r="AZ47" s="447" t="s">
        <v>163</v>
      </c>
      <c r="BA47" s="447" t="s">
        <v>163</v>
      </c>
    </row>
    <row r="48" spans="1:53" ht="14.25" hidden="1" customHeight="1" x14ac:dyDescent="0.15">
      <c r="A48" s="450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</row>
    <row r="49" spans="1:53" ht="14.25" hidden="1" customHeight="1" x14ac:dyDescent="0.15">
      <c r="A49" s="450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</row>
    <row r="50" spans="1:53" ht="14.25" hidden="1" customHeight="1" x14ac:dyDescent="0.15">
      <c r="A50" s="450"/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</row>
    <row r="51" spans="1:53" ht="14.25" hidden="1" customHeight="1" x14ac:dyDescent="0.15">
      <c r="A51" s="450"/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</row>
    <row r="52" spans="1:53" ht="14.25" hidden="1" customHeight="1" x14ac:dyDescent="0.15">
      <c r="A52" s="450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</row>
    <row r="53" spans="1:53" ht="14.25" hidden="1" customHeight="1" x14ac:dyDescent="0.15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</row>
    <row r="54" spans="1:53" ht="14.25" hidden="1" customHeight="1" x14ac:dyDescent="0.15">
      <c r="A54" s="450" t="s">
        <v>175</v>
      </c>
      <c r="B54" s="447" t="s">
        <v>163</v>
      </c>
      <c r="C54" s="447" t="s">
        <v>163</v>
      </c>
      <c r="D54" s="447" t="s">
        <v>163</v>
      </c>
      <c r="E54" s="447" t="s">
        <v>163</v>
      </c>
      <c r="F54" s="447" t="s">
        <v>163</v>
      </c>
      <c r="G54" s="447" t="s">
        <v>163</v>
      </c>
      <c r="H54" s="447" t="s">
        <v>163</v>
      </c>
      <c r="I54" s="447" t="s">
        <v>163</v>
      </c>
      <c r="J54" s="447" t="s">
        <v>163</v>
      </c>
      <c r="K54" s="447" t="s">
        <v>163</v>
      </c>
      <c r="L54" s="447" t="s">
        <v>163</v>
      </c>
      <c r="M54" s="447" t="s">
        <v>163</v>
      </c>
      <c r="N54" s="447" t="s">
        <v>163</v>
      </c>
      <c r="O54" s="447" t="s">
        <v>163</v>
      </c>
      <c r="P54" s="447" t="s">
        <v>163</v>
      </c>
      <c r="Q54" s="447" t="s">
        <v>163</v>
      </c>
      <c r="R54" s="447" t="s">
        <v>163</v>
      </c>
      <c r="S54" s="447" t="s">
        <v>163</v>
      </c>
      <c r="T54" s="447" t="s">
        <v>163</v>
      </c>
      <c r="U54" s="447" t="s">
        <v>163</v>
      </c>
      <c r="V54" s="447" t="s">
        <v>163</v>
      </c>
      <c r="W54" s="447" t="s">
        <v>163</v>
      </c>
      <c r="X54" s="447" t="s">
        <v>163</v>
      </c>
      <c r="Y54" s="447" t="s">
        <v>163</v>
      </c>
      <c r="Z54" s="447" t="s">
        <v>163</v>
      </c>
      <c r="AA54" s="447" t="s">
        <v>163</v>
      </c>
      <c r="AB54" s="447" t="s">
        <v>163</v>
      </c>
      <c r="AC54" s="447" t="s">
        <v>163</v>
      </c>
      <c r="AD54" s="447" t="s">
        <v>163</v>
      </c>
      <c r="AE54" s="447" t="s">
        <v>163</v>
      </c>
      <c r="AF54" s="447" t="s">
        <v>163</v>
      </c>
      <c r="AG54" s="447" t="s">
        <v>163</v>
      </c>
      <c r="AH54" s="447" t="s">
        <v>163</v>
      </c>
      <c r="AI54" s="447" t="s">
        <v>163</v>
      </c>
      <c r="AJ54" s="447" t="s">
        <v>163</v>
      </c>
      <c r="AK54" s="447" t="s">
        <v>163</v>
      </c>
      <c r="AL54" s="447" t="s">
        <v>163</v>
      </c>
      <c r="AM54" s="447" t="s">
        <v>163</v>
      </c>
      <c r="AN54" s="447" t="s">
        <v>163</v>
      </c>
      <c r="AO54" s="447" t="s">
        <v>163</v>
      </c>
      <c r="AP54" s="447" t="s">
        <v>163</v>
      </c>
      <c r="AQ54" s="447" t="s">
        <v>163</v>
      </c>
      <c r="AR54" s="447" t="s">
        <v>163</v>
      </c>
      <c r="AS54" s="447" t="s">
        <v>163</v>
      </c>
      <c r="AT54" s="447" t="s">
        <v>163</v>
      </c>
      <c r="AU54" s="447" t="s">
        <v>163</v>
      </c>
      <c r="AV54" s="447" t="s">
        <v>163</v>
      </c>
      <c r="AW54" s="447" t="s">
        <v>163</v>
      </c>
      <c r="AX54" s="447" t="s">
        <v>163</v>
      </c>
      <c r="AY54" s="447" t="s">
        <v>163</v>
      </c>
      <c r="AZ54" s="447" t="s">
        <v>163</v>
      </c>
      <c r="BA54" s="447" t="s">
        <v>163</v>
      </c>
    </row>
    <row r="55" spans="1:53" ht="14.25" hidden="1" customHeight="1" x14ac:dyDescent="0.15">
      <c r="A55" s="450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</row>
    <row r="56" spans="1:53" ht="14.25" hidden="1" customHeight="1" x14ac:dyDescent="0.15">
      <c r="A56" s="450"/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</row>
    <row r="57" spans="1:53" ht="14.25" hidden="1" customHeight="1" x14ac:dyDescent="0.15">
      <c r="A57" s="450"/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</row>
    <row r="58" spans="1:53" ht="14.25" hidden="1" customHeight="1" x14ac:dyDescent="0.15">
      <c r="A58" s="450"/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</row>
    <row r="59" spans="1:53" ht="14.25" hidden="1" customHeight="1" x14ac:dyDescent="0.15">
      <c r="A59" s="450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</row>
    <row r="60" spans="1:53" ht="30" customHeight="1" x14ac:dyDescent="0.15">
      <c r="A60" s="448" t="s">
        <v>176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</row>
    <row r="61" spans="1:53" ht="17.25" customHeight="1" x14ac:dyDescent="0.15">
      <c r="A61" s="347"/>
      <c r="B61" s="443" t="s">
        <v>177</v>
      </c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5"/>
      <c r="AA61" s="449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1"/>
      <c r="AN61" s="432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</row>
    <row r="62" spans="1:53" ht="17.25" customHeight="1" x14ac:dyDescent="0.15">
      <c r="A62" s="347" t="s">
        <v>165</v>
      </c>
      <c r="B62" s="443" t="s">
        <v>178</v>
      </c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5"/>
      <c r="AA62" s="436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2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</row>
    <row r="63" spans="1:53" ht="17.25" customHeight="1" x14ac:dyDescent="0.15">
      <c r="A63" s="347" t="s">
        <v>166</v>
      </c>
      <c r="B63" s="443" t="s">
        <v>179</v>
      </c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5"/>
      <c r="AA63" s="436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2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</row>
    <row r="64" spans="1:53" ht="14.25" hidden="1" customHeight="1" x14ac:dyDescent="0.15">
      <c r="A64" s="349"/>
      <c r="B64" s="446" t="s">
        <v>180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6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2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</row>
    <row r="65" spans="1:53" ht="14.25" hidden="1" customHeight="1" x14ac:dyDescent="0.15">
      <c r="A65" s="347" t="s">
        <v>181</v>
      </c>
      <c r="B65" s="446" t="s">
        <v>58</v>
      </c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6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2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</row>
    <row r="66" spans="1:53" ht="14.25" hidden="1" customHeight="1" x14ac:dyDescent="0.15">
      <c r="A66" s="349"/>
      <c r="B66" s="446" t="s">
        <v>182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6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2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</row>
    <row r="67" spans="1:53" ht="17.25" customHeight="1" x14ac:dyDescent="0.15">
      <c r="A67" s="347" t="s">
        <v>169</v>
      </c>
      <c r="B67" s="443" t="s">
        <v>183</v>
      </c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5"/>
      <c r="AA67" s="436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2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</row>
    <row r="68" spans="1:53" ht="14.25" hidden="1" customHeight="1" x14ac:dyDescent="0.15">
      <c r="A68" s="347" t="s">
        <v>184</v>
      </c>
      <c r="B68" s="446" t="s">
        <v>185</v>
      </c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6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2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</row>
    <row r="69" spans="1:53" ht="17.25" customHeight="1" x14ac:dyDescent="0.15">
      <c r="A69" s="347" t="s">
        <v>172</v>
      </c>
      <c r="B69" s="443" t="s">
        <v>186</v>
      </c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5"/>
      <c r="AA69" s="436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2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</row>
    <row r="70" spans="1:53" ht="17.25" customHeight="1" x14ac:dyDescent="0.15">
      <c r="A70" s="347" t="s">
        <v>167</v>
      </c>
      <c r="B70" s="440" t="s">
        <v>187</v>
      </c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2"/>
      <c r="AA70" s="436"/>
      <c r="AB70" s="431"/>
      <c r="AC70" s="431"/>
      <c r="AD70" s="431"/>
      <c r="AE70" s="437"/>
      <c r="AF70" s="437"/>
      <c r="AG70" s="431"/>
      <c r="AH70" s="431"/>
      <c r="AI70" s="431"/>
      <c r="AJ70" s="431"/>
      <c r="AK70" s="437"/>
      <c r="AL70" s="437"/>
      <c r="AM70" s="431"/>
      <c r="AN70" s="432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</row>
    <row r="71" spans="1:53" ht="14.25" hidden="1" customHeight="1" x14ac:dyDescent="0.15">
      <c r="A71" s="347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438"/>
      <c r="P71" s="438"/>
      <c r="Q71" s="438"/>
      <c r="R71" s="438"/>
      <c r="S71" s="439"/>
      <c r="T71" s="439"/>
      <c r="U71" s="438"/>
      <c r="V71" s="438"/>
      <c r="W71" s="438"/>
      <c r="X71" s="438"/>
      <c r="Y71" s="439"/>
      <c r="Z71" s="439"/>
      <c r="AA71" s="436"/>
      <c r="AB71" s="431"/>
      <c r="AC71" s="431"/>
      <c r="AD71" s="431"/>
      <c r="AE71" s="437"/>
      <c r="AF71" s="437"/>
      <c r="AG71" s="431"/>
      <c r="AH71" s="431"/>
      <c r="AI71" s="431"/>
      <c r="AJ71" s="431"/>
      <c r="AK71" s="437"/>
      <c r="AL71" s="437"/>
      <c r="AM71" s="431"/>
      <c r="AN71" s="432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</row>
    <row r="72" spans="1:53" ht="21.75" customHeight="1" x14ac:dyDescent="0.15">
      <c r="A72" s="347" t="s">
        <v>163</v>
      </c>
      <c r="B72" s="433" t="s">
        <v>188</v>
      </c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5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2"/>
      <c r="AN72" s="352"/>
    </row>
  </sheetData>
  <mergeCells count="516"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  <mergeCell ref="AT2:AV2"/>
    <mergeCell ref="AX2:BA2"/>
    <mergeCell ref="T5:T10"/>
    <mergeCell ref="U5:U10"/>
    <mergeCell ref="V5:V10"/>
    <mergeCell ref="W5:W10"/>
    <mergeCell ref="X5:X10"/>
    <mergeCell ref="Y5:Y10"/>
    <mergeCell ref="AK5:AK10"/>
    <mergeCell ref="AX5:AX10"/>
    <mergeCell ref="AY5:AY10"/>
    <mergeCell ref="AZ5:AZ10"/>
    <mergeCell ref="BA5:BA10"/>
    <mergeCell ref="AU5:AU10"/>
    <mergeCell ref="AV5:AV10"/>
    <mergeCell ref="AW5:AW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Z5:Z10"/>
    <mergeCell ref="AA5:AA10"/>
    <mergeCell ref="AB5:AB10"/>
    <mergeCell ref="AC5:AC10"/>
    <mergeCell ref="AD5:AD10"/>
    <mergeCell ref="AE5:AE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U12:U17"/>
    <mergeCell ref="G12:G17"/>
    <mergeCell ref="H12:H17"/>
    <mergeCell ref="I12:I17"/>
    <mergeCell ref="J12:J17"/>
    <mergeCell ref="L12:L17"/>
    <mergeCell ref="M12:M17"/>
    <mergeCell ref="K12:K17"/>
    <mergeCell ref="T12:T17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C12:AC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M12:AM17"/>
    <mergeCell ref="AN12:AN17"/>
    <mergeCell ref="AO12:AO17"/>
    <mergeCell ref="AQ12:AQ17"/>
    <mergeCell ref="AR12:AR17"/>
    <mergeCell ref="AS12:AS17"/>
    <mergeCell ref="AD12:AD17"/>
    <mergeCell ref="AE12:AE17"/>
    <mergeCell ref="U19:U24"/>
    <mergeCell ref="V19:V24"/>
    <mergeCell ref="W19:W24"/>
    <mergeCell ref="I19:I24"/>
    <mergeCell ref="J19:J24"/>
    <mergeCell ref="L19:L24"/>
    <mergeCell ref="M19:M24"/>
    <mergeCell ref="N19:N24"/>
    <mergeCell ref="O19:O24"/>
    <mergeCell ref="AY19:AY24"/>
    <mergeCell ref="Y19:Y24"/>
    <mergeCell ref="Z19:Z24"/>
    <mergeCell ref="AC19:AC24"/>
    <mergeCell ref="AD19:AD24"/>
    <mergeCell ref="AE19:AE24"/>
    <mergeCell ref="P19:P24"/>
    <mergeCell ref="Q19:Q24"/>
    <mergeCell ref="R19:R24"/>
    <mergeCell ref="AL19:AL24"/>
    <mergeCell ref="AZ19:AZ24"/>
    <mergeCell ref="BA19:BA24"/>
    <mergeCell ref="AO19:AO24"/>
    <mergeCell ref="AQ19:AQ24"/>
    <mergeCell ref="AR19:AR24"/>
    <mergeCell ref="AS19:AS24"/>
    <mergeCell ref="AT19:AT24"/>
    <mergeCell ref="AU19:AU24"/>
    <mergeCell ref="A26:A31"/>
    <mergeCell ref="B26:B31"/>
    <mergeCell ref="C26:C31"/>
    <mergeCell ref="D26:D31"/>
    <mergeCell ref="E26:E31"/>
    <mergeCell ref="F26:F31"/>
    <mergeCell ref="AV19:AV24"/>
    <mergeCell ref="AW19:AW24"/>
    <mergeCell ref="AX19:AX24"/>
    <mergeCell ref="AF19:AF24"/>
    <mergeCell ref="AG19:AG24"/>
    <mergeCell ref="AH19:AH24"/>
    <mergeCell ref="AI19:AI24"/>
    <mergeCell ref="AM19:AM24"/>
    <mergeCell ref="AN19:AN24"/>
    <mergeCell ref="X19:X24"/>
    <mergeCell ref="N26:N31"/>
    <mergeCell ref="O26:O31"/>
    <mergeCell ref="P26:P31"/>
    <mergeCell ref="Q26:Q31"/>
    <mergeCell ref="R26:R31"/>
    <mergeCell ref="U26:U31"/>
    <mergeCell ref="G26:G31"/>
    <mergeCell ref="H26:H31"/>
    <mergeCell ref="I26:I31"/>
    <mergeCell ref="J26:J31"/>
    <mergeCell ref="L26:L31"/>
    <mergeCell ref="M26:M31"/>
    <mergeCell ref="AF26:AF31"/>
    <mergeCell ref="AG26:AG31"/>
    <mergeCell ref="AH26:AH31"/>
    <mergeCell ref="AI26:AI31"/>
    <mergeCell ref="V26:V31"/>
    <mergeCell ref="W26:W31"/>
    <mergeCell ref="X26:X31"/>
    <mergeCell ref="Y26:Y31"/>
    <mergeCell ref="Z26:Z31"/>
    <mergeCell ref="AC26:AC31"/>
    <mergeCell ref="AY26:AY31"/>
    <mergeCell ref="AZ26:AZ31"/>
    <mergeCell ref="BA26:BA31"/>
    <mergeCell ref="A33:A38"/>
    <mergeCell ref="B33:B38"/>
    <mergeCell ref="C33:C38"/>
    <mergeCell ref="D33:D38"/>
    <mergeCell ref="E33:E38"/>
    <mergeCell ref="F33:F38"/>
    <mergeCell ref="G33:G38"/>
    <mergeCell ref="AS26:AS31"/>
    <mergeCell ref="AT26:AT31"/>
    <mergeCell ref="AU26:AU31"/>
    <mergeCell ref="AV26:AV31"/>
    <mergeCell ref="AW26:AW31"/>
    <mergeCell ref="AX26:AX31"/>
    <mergeCell ref="AL26:AL31"/>
    <mergeCell ref="AM26:AM31"/>
    <mergeCell ref="AN26:AN31"/>
    <mergeCell ref="AO26:AO31"/>
    <mergeCell ref="AQ26:AQ31"/>
    <mergeCell ref="AR26:AR31"/>
    <mergeCell ref="AD26:AD31"/>
    <mergeCell ref="AE26:AE31"/>
    <mergeCell ref="O33:O38"/>
    <mergeCell ref="P33:P38"/>
    <mergeCell ref="Q33:Q38"/>
    <mergeCell ref="R33:R38"/>
    <mergeCell ref="U33:U38"/>
    <mergeCell ref="V33:V38"/>
    <mergeCell ref="H33:H38"/>
    <mergeCell ref="I33:I38"/>
    <mergeCell ref="J33:J38"/>
    <mergeCell ref="L33:L38"/>
    <mergeCell ref="M33:M38"/>
    <mergeCell ref="N33:N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AZ33:AZ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AT33:AT38"/>
    <mergeCell ref="AU33:AU38"/>
    <mergeCell ref="AV33:AV38"/>
    <mergeCell ref="AW33:AW38"/>
    <mergeCell ref="AX33:AX38"/>
    <mergeCell ref="AY33:AY38"/>
    <mergeCell ref="AM33:AM38"/>
    <mergeCell ref="AN33:AN38"/>
    <mergeCell ref="AO33:AO38"/>
    <mergeCell ref="AQ33:AQ38"/>
    <mergeCell ref="AR33:AR38"/>
    <mergeCell ref="AS33:AS38"/>
    <mergeCell ref="AE33:AE38"/>
    <mergeCell ref="AF33:AF38"/>
    <mergeCell ref="P40:P45"/>
    <mergeCell ref="Q40:Q45"/>
    <mergeCell ref="R40:R45"/>
    <mergeCell ref="U40:U45"/>
    <mergeCell ref="V40:V45"/>
    <mergeCell ref="W40:W45"/>
    <mergeCell ref="I40:I45"/>
    <mergeCell ref="J40:J45"/>
    <mergeCell ref="L40:L45"/>
    <mergeCell ref="M40:M45"/>
    <mergeCell ref="N40:N45"/>
    <mergeCell ref="O40:O45"/>
    <mergeCell ref="AH40:AH45"/>
    <mergeCell ref="AI40:AI45"/>
    <mergeCell ref="AM40:AM45"/>
    <mergeCell ref="X40:X45"/>
    <mergeCell ref="Y40:Y45"/>
    <mergeCell ref="Z40:Z45"/>
    <mergeCell ref="AC40:AC45"/>
    <mergeCell ref="AD40:AD45"/>
    <mergeCell ref="AE40:AE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AU40:AU45"/>
    <mergeCell ref="AV40:AV45"/>
    <mergeCell ref="AW40:AW45"/>
    <mergeCell ref="AX40:AX45"/>
    <mergeCell ref="AY40:AY45"/>
    <mergeCell ref="AZ40:AZ45"/>
    <mergeCell ref="AN40:AN45"/>
    <mergeCell ref="AO40:AO45"/>
    <mergeCell ref="AQ40:AQ45"/>
    <mergeCell ref="AR40:AR45"/>
    <mergeCell ref="AS40:AS45"/>
    <mergeCell ref="AT40:AT45"/>
    <mergeCell ref="AF40:AF45"/>
    <mergeCell ref="AG40:AG45"/>
    <mergeCell ref="P47:P52"/>
    <mergeCell ref="Q47:Q52"/>
    <mergeCell ref="R47:R52"/>
    <mergeCell ref="S47:S52"/>
    <mergeCell ref="T47:T52"/>
    <mergeCell ref="U47:U52"/>
    <mergeCell ref="J47:J52"/>
    <mergeCell ref="K47:K52"/>
    <mergeCell ref="L47:L52"/>
    <mergeCell ref="M47:M52"/>
    <mergeCell ref="N47:N52"/>
    <mergeCell ref="O47:O52"/>
    <mergeCell ref="AB47:AB52"/>
    <mergeCell ref="AC47:AC52"/>
    <mergeCell ref="AD47:AD52"/>
    <mergeCell ref="AE47:AE52"/>
    <mergeCell ref="AF47:AF52"/>
    <mergeCell ref="AG47:AG52"/>
    <mergeCell ref="V47:V52"/>
    <mergeCell ref="W47:W52"/>
    <mergeCell ref="X47:X52"/>
    <mergeCell ref="Y47:Y52"/>
    <mergeCell ref="Z47:Z52"/>
    <mergeCell ref="AA47:AA52"/>
    <mergeCell ref="AP47:AP52"/>
    <mergeCell ref="AQ47:AQ52"/>
    <mergeCell ref="AR47:AR52"/>
    <mergeCell ref="AS47:AS52"/>
    <mergeCell ref="AH47:AH52"/>
    <mergeCell ref="AI47:AI52"/>
    <mergeCell ref="AJ47:AJ52"/>
    <mergeCell ref="AK47:AK52"/>
    <mergeCell ref="AL47:AL52"/>
    <mergeCell ref="AM47:AM52"/>
    <mergeCell ref="I54:I59"/>
    <mergeCell ref="J54:J59"/>
    <mergeCell ref="K54:K59"/>
    <mergeCell ref="L54:L59"/>
    <mergeCell ref="M54:M59"/>
    <mergeCell ref="N54:N59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H54:H59"/>
    <mergeCell ref="AT47:AT52"/>
    <mergeCell ref="AU47:AU52"/>
    <mergeCell ref="AV47:AV52"/>
    <mergeCell ref="AW47:AW52"/>
    <mergeCell ref="AX47:AX52"/>
    <mergeCell ref="AY47:AY52"/>
    <mergeCell ref="AN47:AN52"/>
    <mergeCell ref="AO47:AO52"/>
    <mergeCell ref="U54:U59"/>
    <mergeCell ref="V54:V59"/>
    <mergeCell ref="W54:W59"/>
    <mergeCell ref="X54:X59"/>
    <mergeCell ref="Y54:Y59"/>
    <mergeCell ref="Z54:Z59"/>
    <mergeCell ref="O54:O59"/>
    <mergeCell ref="P54:P59"/>
    <mergeCell ref="Q54:Q59"/>
    <mergeCell ref="R54:R59"/>
    <mergeCell ref="S54:S59"/>
    <mergeCell ref="T54:T59"/>
    <mergeCell ref="AI54:AI59"/>
    <mergeCell ref="AJ54:AJ59"/>
    <mergeCell ref="AK54:AK59"/>
    <mergeCell ref="AL54:AL59"/>
    <mergeCell ref="AA54:AA59"/>
    <mergeCell ref="AB54:AB59"/>
    <mergeCell ref="AC54:AC59"/>
    <mergeCell ref="AD54:AD59"/>
    <mergeCell ref="AE54:AE59"/>
    <mergeCell ref="AF54:AF59"/>
    <mergeCell ref="AY54:AY59"/>
    <mergeCell ref="AZ54:AZ59"/>
    <mergeCell ref="BA54:BA59"/>
    <mergeCell ref="A60:BA60"/>
    <mergeCell ref="B61:Z61"/>
    <mergeCell ref="AA61:AB61"/>
    <mergeCell ref="AC61:AD61"/>
    <mergeCell ref="AE61:AF61"/>
    <mergeCell ref="AG61:AH61"/>
    <mergeCell ref="AI61:AJ61"/>
    <mergeCell ref="AS54:AS59"/>
    <mergeCell ref="AT54:AT59"/>
    <mergeCell ref="AU54:AU59"/>
    <mergeCell ref="AV54:AV59"/>
    <mergeCell ref="AW54:AW59"/>
    <mergeCell ref="AX54:AX59"/>
    <mergeCell ref="AM54:AM59"/>
    <mergeCell ref="AN54:AN59"/>
    <mergeCell ref="AO54:AO59"/>
    <mergeCell ref="AP54:AP59"/>
    <mergeCell ref="AQ54:AQ59"/>
    <mergeCell ref="AR54:AR59"/>
    <mergeCell ref="AG54:AG59"/>
    <mergeCell ref="AH54:AH59"/>
    <mergeCell ref="AK61:AL61"/>
    <mergeCell ref="AM61:AN61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AM64:AN64"/>
    <mergeCell ref="AK63:AL63"/>
    <mergeCell ref="AM63:AN63"/>
    <mergeCell ref="B64:N64"/>
    <mergeCell ref="O64:P64"/>
    <mergeCell ref="Q64:R64"/>
    <mergeCell ref="S64:T64"/>
    <mergeCell ref="U64:V64"/>
    <mergeCell ref="W64:X64"/>
    <mergeCell ref="Y64:Z64"/>
    <mergeCell ref="AA64:AB64"/>
    <mergeCell ref="B63:Z63"/>
    <mergeCell ref="AA63:AB63"/>
    <mergeCell ref="AC63:AD63"/>
    <mergeCell ref="AE63:AF63"/>
    <mergeCell ref="AG63:AH63"/>
    <mergeCell ref="AI63:AJ63"/>
    <mergeCell ref="Q65:R65"/>
    <mergeCell ref="S65:T65"/>
    <mergeCell ref="U65:V65"/>
    <mergeCell ref="W65:X65"/>
    <mergeCell ref="AC64:AD64"/>
    <mergeCell ref="AE64:AF64"/>
    <mergeCell ref="AG64:AH64"/>
    <mergeCell ref="AI64:AJ64"/>
    <mergeCell ref="AK64:AL64"/>
    <mergeCell ref="AC66:AD66"/>
    <mergeCell ref="AE66:AF66"/>
    <mergeCell ref="AG66:AH66"/>
    <mergeCell ref="AI66:AJ66"/>
    <mergeCell ref="AK66:AL66"/>
    <mergeCell ref="AM66:AN66"/>
    <mergeCell ref="AK65:AL65"/>
    <mergeCell ref="AM65:AN65"/>
    <mergeCell ref="B66:N66"/>
    <mergeCell ref="O66:P66"/>
    <mergeCell ref="Q66:R66"/>
    <mergeCell ref="S66:T66"/>
    <mergeCell ref="U66:V66"/>
    <mergeCell ref="W66:X66"/>
    <mergeCell ref="Y66:Z66"/>
    <mergeCell ref="AA66:AB66"/>
    <mergeCell ref="Y65:Z65"/>
    <mergeCell ref="AA65:AB65"/>
    <mergeCell ref="AC65:AD65"/>
    <mergeCell ref="AE65:AF65"/>
    <mergeCell ref="AG65:AH65"/>
    <mergeCell ref="AI65:AJ65"/>
    <mergeCell ref="B65:N65"/>
    <mergeCell ref="O65:P65"/>
    <mergeCell ref="AC68:AD68"/>
    <mergeCell ref="AE68:AF68"/>
    <mergeCell ref="AG68:AH68"/>
    <mergeCell ref="AI68:AJ68"/>
    <mergeCell ref="AK68:AL68"/>
    <mergeCell ref="AM68:AN68"/>
    <mergeCell ref="AK67:AL67"/>
    <mergeCell ref="AM67:AN67"/>
    <mergeCell ref="B68:N68"/>
    <mergeCell ref="O68:P68"/>
    <mergeCell ref="Q68:R68"/>
    <mergeCell ref="S68:T68"/>
    <mergeCell ref="U68:V68"/>
    <mergeCell ref="W68:X68"/>
    <mergeCell ref="Y68:Z68"/>
    <mergeCell ref="AA68:AB68"/>
    <mergeCell ref="B67:Z67"/>
    <mergeCell ref="AA67:AB67"/>
    <mergeCell ref="AC67:AD67"/>
    <mergeCell ref="AE67:AF67"/>
    <mergeCell ref="AG67:AH67"/>
    <mergeCell ref="AI67:AJ67"/>
    <mergeCell ref="AK69:AL69"/>
    <mergeCell ref="AM69:AN69"/>
    <mergeCell ref="B70:Z70"/>
    <mergeCell ref="AA70:AB70"/>
    <mergeCell ref="AC70:AD70"/>
    <mergeCell ref="AE70:AF70"/>
    <mergeCell ref="AG70:AH70"/>
    <mergeCell ref="AI70:AJ70"/>
    <mergeCell ref="AK70:AL70"/>
    <mergeCell ref="AM70:AN70"/>
    <mergeCell ref="B69:Z69"/>
    <mergeCell ref="AA69:AB69"/>
    <mergeCell ref="AC69:AD69"/>
    <mergeCell ref="AE69:AF69"/>
    <mergeCell ref="AG69:AH69"/>
    <mergeCell ref="AI69:AJ69"/>
    <mergeCell ref="AM71:AN71"/>
    <mergeCell ref="B72:Z72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83"/>
  <sheetViews>
    <sheetView showZeros="0" tabSelected="1" zoomScale="80" zoomScaleNormal="80" workbookViewId="0">
      <pane xSplit="15" ySplit="6" topLeftCell="P7" activePane="bottomRight" state="frozen"/>
      <selection pane="topRight" activeCell="S1" sqref="S1"/>
      <selection pane="bottomLeft" activeCell="A7" sqref="A7"/>
      <selection pane="bottomRight" activeCell="G60" sqref="G60"/>
    </sheetView>
  </sheetViews>
  <sheetFormatPr defaultColWidth="12.5703125" defaultRowHeight="14.25" customHeight="1" x14ac:dyDescent="0.25"/>
  <cols>
    <col min="1" max="1" width="9.140625" style="99" customWidth="1"/>
    <col min="2" max="2" width="24.4257812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4.8554687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5" width="5.42578125" style="3" customWidth="1"/>
    <col min="26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710937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710937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28515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466" t="s">
        <v>0</v>
      </c>
      <c r="B1" s="467" t="s">
        <v>1</v>
      </c>
      <c r="C1" s="470" t="s">
        <v>2</v>
      </c>
      <c r="D1" s="470"/>
      <c r="E1" s="470"/>
      <c r="F1" s="470"/>
      <c r="G1" s="470"/>
      <c r="H1" s="471" t="s">
        <v>3</v>
      </c>
      <c r="I1" s="474"/>
      <c r="J1" s="475"/>
      <c r="K1" s="475"/>
      <c r="L1" s="475"/>
      <c r="M1" s="475"/>
      <c r="N1" s="475"/>
      <c r="O1" s="476"/>
      <c r="P1" s="477" t="s">
        <v>4</v>
      </c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9"/>
      <c r="AT1" s="1"/>
      <c r="AU1" s="2"/>
      <c r="AV1" s="1"/>
      <c r="AW1" s="1"/>
      <c r="AX1" s="1"/>
    </row>
    <row r="2" spans="1:50" ht="10.5" customHeight="1" x14ac:dyDescent="0.25">
      <c r="A2" s="466"/>
      <c r="B2" s="468"/>
      <c r="C2" s="470"/>
      <c r="D2" s="470"/>
      <c r="E2" s="470"/>
      <c r="F2" s="470"/>
      <c r="G2" s="470"/>
      <c r="H2" s="472"/>
      <c r="I2" s="480" t="s">
        <v>5</v>
      </c>
      <c r="J2" s="480" t="s">
        <v>6</v>
      </c>
      <c r="K2" s="480"/>
      <c r="L2" s="480"/>
      <c r="M2" s="480"/>
      <c r="N2" s="480"/>
      <c r="O2" s="480"/>
      <c r="P2" s="481" t="s">
        <v>7</v>
      </c>
      <c r="Q2" s="482"/>
      <c r="R2" s="482"/>
      <c r="S2" s="482"/>
      <c r="T2" s="482"/>
      <c r="U2" s="485">
        <f>14-P153</f>
        <v>14</v>
      </c>
      <c r="V2" s="495" t="s">
        <v>8</v>
      </c>
      <c r="W2" s="496"/>
      <c r="X2" s="496"/>
      <c r="Y2" s="496"/>
      <c r="Z2" s="496"/>
      <c r="AA2" s="485">
        <f>16-V153</f>
        <v>14</v>
      </c>
      <c r="AB2" s="481" t="s">
        <v>9</v>
      </c>
      <c r="AC2" s="482"/>
      <c r="AD2" s="482"/>
      <c r="AE2" s="482"/>
      <c r="AF2" s="482"/>
      <c r="AG2" s="485">
        <f>14-AB153</f>
        <v>12</v>
      </c>
      <c r="AH2" s="495" t="s">
        <v>10</v>
      </c>
      <c r="AI2" s="496"/>
      <c r="AJ2" s="496"/>
      <c r="AK2" s="496"/>
      <c r="AL2" s="496"/>
      <c r="AM2" s="485">
        <f>16-AH153</f>
        <v>12</v>
      </c>
      <c r="AN2" s="490" t="s">
        <v>11</v>
      </c>
      <c r="AO2" s="491"/>
      <c r="AP2" s="491"/>
      <c r="AQ2" s="491"/>
      <c r="AR2" s="491"/>
      <c r="AS2" s="485">
        <f>16-AN153</f>
        <v>10</v>
      </c>
      <c r="AU2" s="4"/>
    </row>
    <row r="3" spans="1:50" ht="10.5" customHeight="1" x14ac:dyDescent="0.25">
      <c r="A3" s="466"/>
      <c r="B3" s="468"/>
      <c r="C3" s="470" t="s">
        <v>12</v>
      </c>
      <c r="D3" s="470" t="s">
        <v>13</v>
      </c>
      <c r="E3" s="470" t="s">
        <v>14</v>
      </c>
      <c r="F3" s="470" t="s">
        <v>15</v>
      </c>
      <c r="G3" s="470" t="s">
        <v>283</v>
      </c>
      <c r="H3" s="472"/>
      <c r="I3" s="480"/>
      <c r="J3" s="494" t="s">
        <v>16</v>
      </c>
      <c r="K3" s="494" t="s">
        <v>17</v>
      </c>
      <c r="L3" s="494"/>
      <c r="M3" s="494"/>
      <c r="N3" s="494"/>
      <c r="O3" s="494" t="s">
        <v>18</v>
      </c>
      <c r="P3" s="483"/>
      <c r="Q3" s="484"/>
      <c r="R3" s="484"/>
      <c r="S3" s="484"/>
      <c r="T3" s="484"/>
      <c r="U3" s="486"/>
      <c r="V3" s="497"/>
      <c r="W3" s="498"/>
      <c r="X3" s="498"/>
      <c r="Y3" s="498"/>
      <c r="Z3" s="498"/>
      <c r="AA3" s="486"/>
      <c r="AB3" s="483"/>
      <c r="AC3" s="484"/>
      <c r="AD3" s="484"/>
      <c r="AE3" s="484"/>
      <c r="AF3" s="484"/>
      <c r="AG3" s="486"/>
      <c r="AH3" s="497"/>
      <c r="AI3" s="498"/>
      <c r="AJ3" s="498"/>
      <c r="AK3" s="498"/>
      <c r="AL3" s="498"/>
      <c r="AM3" s="486"/>
      <c r="AN3" s="492"/>
      <c r="AO3" s="493"/>
      <c r="AP3" s="493"/>
      <c r="AQ3" s="493"/>
      <c r="AR3" s="493"/>
      <c r="AS3" s="486"/>
      <c r="AU3" s="4"/>
    </row>
    <row r="4" spans="1:50" ht="13.5" customHeight="1" x14ac:dyDescent="0.25">
      <c r="A4" s="466"/>
      <c r="B4" s="468"/>
      <c r="C4" s="470"/>
      <c r="D4" s="470"/>
      <c r="E4" s="470"/>
      <c r="F4" s="470"/>
      <c r="G4" s="470"/>
      <c r="H4" s="472"/>
      <c r="I4" s="480"/>
      <c r="J4" s="494"/>
      <c r="K4" s="487" t="s">
        <v>19</v>
      </c>
      <c r="L4" s="487" t="s">
        <v>20</v>
      </c>
      <c r="M4" s="487" t="s">
        <v>21</v>
      </c>
      <c r="N4" s="487" t="s">
        <v>22</v>
      </c>
      <c r="O4" s="494"/>
      <c r="P4" s="487" t="s">
        <v>19</v>
      </c>
      <c r="Q4" s="487" t="s">
        <v>20</v>
      </c>
      <c r="R4" s="487" t="s">
        <v>21</v>
      </c>
      <c r="S4" s="487" t="s">
        <v>22</v>
      </c>
      <c r="T4" s="499" t="s">
        <v>18</v>
      </c>
      <c r="U4" s="499" t="s">
        <v>3</v>
      </c>
      <c r="V4" s="487" t="s">
        <v>19</v>
      </c>
      <c r="W4" s="487" t="s">
        <v>20</v>
      </c>
      <c r="X4" s="487" t="s">
        <v>21</v>
      </c>
      <c r="Y4" s="487" t="s">
        <v>22</v>
      </c>
      <c r="Z4" s="499" t="s">
        <v>18</v>
      </c>
      <c r="AA4" s="499" t="s">
        <v>3</v>
      </c>
      <c r="AB4" s="487" t="s">
        <v>19</v>
      </c>
      <c r="AC4" s="487" t="s">
        <v>20</v>
      </c>
      <c r="AD4" s="487" t="s">
        <v>21</v>
      </c>
      <c r="AE4" s="487" t="s">
        <v>22</v>
      </c>
      <c r="AF4" s="499" t="s">
        <v>18</v>
      </c>
      <c r="AG4" s="499" t="s">
        <v>3</v>
      </c>
      <c r="AH4" s="487" t="s">
        <v>19</v>
      </c>
      <c r="AI4" s="487" t="s">
        <v>20</v>
      </c>
      <c r="AJ4" s="487" t="s">
        <v>21</v>
      </c>
      <c r="AK4" s="487" t="s">
        <v>22</v>
      </c>
      <c r="AL4" s="499" t="s">
        <v>18</v>
      </c>
      <c r="AM4" s="499" t="s">
        <v>3</v>
      </c>
      <c r="AN4" s="487" t="s">
        <v>19</v>
      </c>
      <c r="AO4" s="487" t="s">
        <v>20</v>
      </c>
      <c r="AP4" s="487" t="s">
        <v>21</v>
      </c>
      <c r="AQ4" s="487" t="s">
        <v>22</v>
      </c>
      <c r="AR4" s="499" t="s">
        <v>18</v>
      </c>
      <c r="AS4" s="499" t="s">
        <v>3</v>
      </c>
      <c r="AU4" s="4"/>
    </row>
    <row r="5" spans="1:50" ht="18" customHeight="1" x14ac:dyDescent="0.25">
      <c r="A5" s="466"/>
      <c r="B5" s="468"/>
      <c r="C5" s="470"/>
      <c r="D5" s="470"/>
      <c r="E5" s="470"/>
      <c r="F5" s="470"/>
      <c r="G5" s="470"/>
      <c r="H5" s="472"/>
      <c r="I5" s="480"/>
      <c r="J5" s="494"/>
      <c r="K5" s="488"/>
      <c r="L5" s="488"/>
      <c r="M5" s="488"/>
      <c r="N5" s="488"/>
      <c r="O5" s="494"/>
      <c r="P5" s="488"/>
      <c r="Q5" s="488"/>
      <c r="R5" s="488"/>
      <c r="S5" s="488"/>
      <c r="T5" s="499"/>
      <c r="U5" s="499"/>
      <c r="V5" s="488"/>
      <c r="W5" s="488"/>
      <c r="X5" s="488"/>
      <c r="Y5" s="488"/>
      <c r="Z5" s="499"/>
      <c r="AA5" s="499"/>
      <c r="AB5" s="488"/>
      <c r="AC5" s="488"/>
      <c r="AD5" s="488"/>
      <c r="AE5" s="488"/>
      <c r="AF5" s="499"/>
      <c r="AG5" s="499"/>
      <c r="AH5" s="488"/>
      <c r="AI5" s="488"/>
      <c r="AJ5" s="488"/>
      <c r="AK5" s="488"/>
      <c r="AL5" s="499"/>
      <c r="AM5" s="499"/>
      <c r="AN5" s="488"/>
      <c r="AO5" s="488"/>
      <c r="AP5" s="488"/>
      <c r="AQ5" s="488"/>
      <c r="AR5" s="499"/>
      <c r="AS5" s="499"/>
      <c r="AU5" s="4"/>
    </row>
    <row r="6" spans="1:50" ht="13.5" customHeight="1" x14ac:dyDescent="0.25">
      <c r="A6" s="466"/>
      <c r="B6" s="469"/>
      <c r="C6" s="470"/>
      <c r="D6" s="470"/>
      <c r="E6" s="470"/>
      <c r="F6" s="470"/>
      <c r="G6" s="470"/>
      <c r="H6" s="473"/>
      <c r="I6" s="480"/>
      <c r="J6" s="494"/>
      <c r="K6" s="489"/>
      <c r="L6" s="489"/>
      <c r="M6" s="489"/>
      <c r="N6" s="489"/>
      <c r="O6" s="494"/>
      <c r="P6" s="489"/>
      <c r="Q6" s="489"/>
      <c r="R6" s="489"/>
      <c r="S6" s="489"/>
      <c r="T6" s="499"/>
      <c r="U6" s="499"/>
      <c r="V6" s="489"/>
      <c r="W6" s="489"/>
      <c r="X6" s="489"/>
      <c r="Y6" s="489"/>
      <c r="Z6" s="499"/>
      <c r="AA6" s="499"/>
      <c r="AB6" s="489"/>
      <c r="AC6" s="489"/>
      <c r="AD6" s="489"/>
      <c r="AE6" s="489"/>
      <c r="AF6" s="499"/>
      <c r="AG6" s="499"/>
      <c r="AH6" s="489"/>
      <c r="AI6" s="489"/>
      <c r="AJ6" s="489"/>
      <c r="AK6" s="489"/>
      <c r="AL6" s="499"/>
      <c r="AM6" s="499"/>
      <c r="AN6" s="489"/>
      <c r="AO6" s="489"/>
      <c r="AP6" s="489"/>
      <c r="AQ6" s="489"/>
      <c r="AR6" s="499"/>
      <c r="AS6" s="499"/>
      <c r="AU6" s="4"/>
    </row>
    <row r="7" spans="1:50" ht="3" customHeight="1" thickBot="1" x14ac:dyDescent="0.3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hidden="1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323"/>
      <c r="B9" s="9" t="s">
        <v>23</v>
      </c>
      <c r="C9" s="323"/>
      <c r="D9" s="323"/>
      <c r="E9" s="323"/>
      <c r="F9" s="323"/>
      <c r="G9" s="323"/>
      <c r="H9" s="10">
        <f>H11+H153+H171</f>
        <v>240</v>
      </c>
      <c r="I9" s="10">
        <f>I11+I153+I171</f>
        <v>8640</v>
      </c>
      <c r="J9" s="10">
        <f>J11+J153+J171</f>
        <v>2133</v>
      </c>
      <c r="K9" s="10"/>
      <c r="L9" s="10"/>
      <c r="M9" s="10"/>
      <c r="N9" s="10"/>
      <c r="O9" s="10">
        <f>O11+O153+O171</f>
        <v>6507</v>
      </c>
      <c r="P9" s="10"/>
      <c r="Q9" s="10"/>
      <c r="R9" s="10"/>
      <c r="S9" s="10"/>
      <c r="T9" s="10"/>
      <c r="U9" s="10">
        <f>U11+U153+U171</f>
        <v>39</v>
      </c>
      <c r="V9" s="10"/>
      <c r="W9" s="10"/>
      <c r="X9" s="10"/>
      <c r="Y9" s="10"/>
      <c r="Z9" s="10"/>
      <c r="AA9" s="10">
        <f>AA11+AA153+AA171</f>
        <v>54</v>
      </c>
      <c r="AB9" s="10"/>
      <c r="AC9" s="10"/>
      <c r="AD9" s="10"/>
      <c r="AE9" s="10"/>
      <c r="AF9" s="10"/>
      <c r="AG9" s="10">
        <f>AG11+AG153+AG171</f>
        <v>49</v>
      </c>
      <c r="AH9" s="10"/>
      <c r="AI9" s="10"/>
      <c r="AJ9" s="10"/>
      <c r="AK9" s="10"/>
      <c r="AL9" s="10"/>
      <c r="AM9" s="10">
        <f>AM11+AM153+AM171</f>
        <v>54</v>
      </c>
      <c r="AN9" s="10"/>
      <c r="AO9" s="10"/>
      <c r="AP9" s="10"/>
      <c r="AQ9" s="10"/>
      <c r="AR9" s="10"/>
      <c r="AS9" s="10">
        <f>AS11+AS153+AS171</f>
        <v>44</v>
      </c>
      <c r="AU9" s="11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2"/>
      <c r="V10" s="5"/>
      <c r="W10" s="5"/>
      <c r="X10" s="5"/>
      <c r="Y10" s="5"/>
      <c r="Z10" s="5"/>
      <c r="AA10" s="12"/>
      <c r="AB10" s="5"/>
      <c r="AC10" s="5"/>
      <c r="AD10" s="5"/>
      <c r="AE10" s="5"/>
      <c r="AF10" s="5"/>
      <c r="AG10" s="12"/>
      <c r="AH10" s="5"/>
      <c r="AI10" s="5"/>
      <c r="AJ10" s="5"/>
      <c r="AK10" s="5"/>
      <c r="AL10" s="5"/>
      <c r="AM10" s="12"/>
      <c r="AN10" s="5"/>
      <c r="AO10" s="5"/>
      <c r="AP10" s="5"/>
      <c r="AQ10" s="5"/>
      <c r="AR10" s="5"/>
      <c r="AS10" s="12"/>
    </row>
    <row r="11" spans="1:50" ht="21" customHeight="1" thickBot="1" x14ac:dyDescent="0.35">
      <c r="A11" s="323" t="s">
        <v>24</v>
      </c>
      <c r="B11" s="9" t="s">
        <v>25</v>
      </c>
      <c r="C11" s="13"/>
      <c r="D11" s="13"/>
      <c r="E11" s="13"/>
      <c r="F11" s="13"/>
      <c r="G11" s="13"/>
      <c r="H11" s="14">
        <f t="shared" ref="H11:AS11" si="0">H13+H82</f>
        <v>210</v>
      </c>
      <c r="I11" s="14">
        <f t="shared" si="0"/>
        <v>7560</v>
      </c>
      <c r="J11" s="14">
        <f t="shared" si="0"/>
        <v>1345</v>
      </c>
      <c r="K11" s="14">
        <f t="shared" si="0"/>
        <v>356</v>
      </c>
      <c r="L11" s="14">
        <f t="shared" si="0"/>
        <v>60</v>
      </c>
      <c r="M11" s="14">
        <f t="shared" si="0"/>
        <v>468</v>
      </c>
      <c r="N11" s="14">
        <f t="shared" si="0"/>
        <v>461</v>
      </c>
      <c r="O11" s="14">
        <f t="shared" si="0"/>
        <v>6215</v>
      </c>
      <c r="P11" s="13">
        <f t="shared" si="0"/>
        <v>76</v>
      </c>
      <c r="Q11" s="13">
        <f t="shared" si="0"/>
        <v>22</v>
      </c>
      <c r="R11" s="13">
        <f t="shared" si="0"/>
        <v>86</v>
      </c>
      <c r="S11" s="13">
        <f t="shared" si="0"/>
        <v>74</v>
      </c>
      <c r="T11" s="13">
        <f t="shared" si="0"/>
        <v>1146</v>
      </c>
      <c r="U11" s="15">
        <f t="shared" si="0"/>
        <v>39</v>
      </c>
      <c r="V11" s="13">
        <f t="shared" si="0"/>
        <v>74</v>
      </c>
      <c r="W11" s="13">
        <f t="shared" si="0"/>
        <v>26</v>
      </c>
      <c r="X11" s="13">
        <f t="shared" si="0"/>
        <v>92</v>
      </c>
      <c r="Y11" s="13">
        <f t="shared" si="0"/>
        <v>107</v>
      </c>
      <c r="Z11" s="13">
        <f t="shared" si="0"/>
        <v>1537</v>
      </c>
      <c r="AA11" s="15">
        <f t="shared" si="0"/>
        <v>51</v>
      </c>
      <c r="AB11" s="13">
        <f t="shared" si="0"/>
        <v>80</v>
      </c>
      <c r="AC11" s="13">
        <f t="shared" si="0"/>
        <v>0</v>
      </c>
      <c r="AD11" s="13">
        <f t="shared" si="0"/>
        <v>118</v>
      </c>
      <c r="AE11" s="13">
        <f t="shared" si="0"/>
        <v>104</v>
      </c>
      <c r="AF11" s="13">
        <f t="shared" si="0"/>
        <v>1354</v>
      </c>
      <c r="AG11" s="15">
        <f t="shared" si="0"/>
        <v>46</v>
      </c>
      <c r="AH11" s="13">
        <f t="shared" si="0"/>
        <v>80</v>
      </c>
      <c r="AI11" s="13">
        <f t="shared" si="0"/>
        <v>0</v>
      </c>
      <c r="AJ11" s="13">
        <f t="shared" si="0"/>
        <v>110</v>
      </c>
      <c r="AK11" s="13">
        <f t="shared" si="0"/>
        <v>117</v>
      </c>
      <c r="AL11" s="13">
        <f t="shared" si="0"/>
        <v>1421</v>
      </c>
      <c r="AM11" s="15">
        <f t="shared" si="0"/>
        <v>48</v>
      </c>
      <c r="AN11" s="13">
        <f t="shared" si="0"/>
        <v>46</v>
      </c>
      <c r="AO11" s="13">
        <f t="shared" si="0"/>
        <v>12</v>
      </c>
      <c r="AP11" s="13">
        <f t="shared" si="0"/>
        <v>62</v>
      </c>
      <c r="AQ11" s="13">
        <f t="shared" si="0"/>
        <v>59</v>
      </c>
      <c r="AR11" s="13">
        <f t="shared" si="0"/>
        <v>757</v>
      </c>
      <c r="AS11" s="15">
        <f t="shared" si="0"/>
        <v>26</v>
      </c>
      <c r="AU11" s="11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2"/>
      <c r="V12" s="5"/>
      <c r="W12" s="5"/>
      <c r="X12" s="5"/>
      <c r="Y12" s="5"/>
      <c r="Z12" s="5"/>
      <c r="AA12" s="12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  <c r="AM12" s="12"/>
      <c r="AN12" s="5"/>
      <c r="AO12" s="5"/>
      <c r="AP12" s="5"/>
      <c r="AQ12" s="5"/>
      <c r="AR12" s="5"/>
      <c r="AS12" s="12"/>
    </row>
    <row r="13" spans="1:50" ht="21" customHeight="1" thickBot="1" x14ac:dyDescent="0.35">
      <c r="A13" s="323" t="s">
        <v>26</v>
      </c>
      <c r="B13" s="16" t="s">
        <v>27</v>
      </c>
      <c r="C13" s="13"/>
      <c r="D13" s="13"/>
      <c r="E13" s="13"/>
      <c r="F13" s="13"/>
      <c r="G13" s="13"/>
      <c r="H13" s="14">
        <f t="shared" ref="H13:AS13" si="1">SUM(H14:H80)</f>
        <v>157</v>
      </c>
      <c r="I13" s="14">
        <f t="shared" si="1"/>
        <v>5652</v>
      </c>
      <c r="J13" s="14">
        <f t="shared" si="1"/>
        <v>991</v>
      </c>
      <c r="K13" s="14">
        <f t="shared" si="1"/>
        <v>262</v>
      </c>
      <c r="L13" s="14">
        <f t="shared" si="1"/>
        <v>54</v>
      </c>
      <c r="M13" s="14">
        <f t="shared" si="1"/>
        <v>338</v>
      </c>
      <c r="N13" s="14">
        <f t="shared" si="1"/>
        <v>337</v>
      </c>
      <c r="O13" s="14">
        <f t="shared" si="1"/>
        <v>4661</v>
      </c>
      <c r="P13" s="13">
        <f t="shared" si="1"/>
        <v>76</v>
      </c>
      <c r="Q13" s="13">
        <f t="shared" si="1"/>
        <v>22</v>
      </c>
      <c r="R13" s="13">
        <f t="shared" si="1"/>
        <v>86</v>
      </c>
      <c r="S13" s="13">
        <f t="shared" si="1"/>
        <v>74</v>
      </c>
      <c r="T13" s="13">
        <f t="shared" si="1"/>
        <v>1146</v>
      </c>
      <c r="U13" s="15">
        <f t="shared" si="1"/>
        <v>39</v>
      </c>
      <c r="V13" s="13">
        <f t="shared" si="1"/>
        <v>70</v>
      </c>
      <c r="W13" s="13">
        <f t="shared" si="1"/>
        <v>26</v>
      </c>
      <c r="X13" s="13">
        <f t="shared" si="1"/>
        <v>88</v>
      </c>
      <c r="Y13" s="13">
        <f t="shared" si="1"/>
        <v>98</v>
      </c>
      <c r="Z13" s="13">
        <f t="shared" si="1"/>
        <v>1482</v>
      </c>
      <c r="AA13" s="15">
        <f t="shared" si="1"/>
        <v>49</v>
      </c>
      <c r="AB13" s="13">
        <f t="shared" si="1"/>
        <v>68</v>
      </c>
      <c r="AC13" s="13">
        <f t="shared" si="1"/>
        <v>0</v>
      </c>
      <c r="AD13" s="13">
        <f t="shared" si="1"/>
        <v>98</v>
      </c>
      <c r="AE13" s="13">
        <f t="shared" si="1"/>
        <v>87</v>
      </c>
      <c r="AF13" s="13">
        <f t="shared" si="1"/>
        <v>1115</v>
      </c>
      <c r="AG13" s="15">
        <f t="shared" si="1"/>
        <v>38</v>
      </c>
      <c r="AH13" s="13">
        <f t="shared" si="1"/>
        <v>44</v>
      </c>
      <c r="AI13" s="13">
        <f t="shared" si="1"/>
        <v>0</v>
      </c>
      <c r="AJ13" s="13">
        <f t="shared" si="1"/>
        <v>62</v>
      </c>
      <c r="AK13" s="13">
        <f t="shared" si="1"/>
        <v>70</v>
      </c>
      <c r="AL13" s="13">
        <f t="shared" si="1"/>
        <v>796</v>
      </c>
      <c r="AM13" s="15">
        <f t="shared" si="1"/>
        <v>27</v>
      </c>
      <c r="AN13" s="13">
        <f t="shared" si="1"/>
        <v>4</v>
      </c>
      <c r="AO13" s="13">
        <f t="shared" si="1"/>
        <v>6</v>
      </c>
      <c r="AP13" s="13">
        <f t="shared" si="1"/>
        <v>4</v>
      </c>
      <c r="AQ13" s="13">
        <f t="shared" si="1"/>
        <v>8</v>
      </c>
      <c r="AR13" s="13">
        <f t="shared" si="1"/>
        <v>122</v>
      </c>
      <c r="AS13" s="15">
        <f t="shared" si="1"/>
        <v>4</v>
      </c>
      <c r="AU13" s="11" t="e">
        <f>IF(H13=SUM(U13,AG13,AA13,AM13,#REF!,#REF!,#REF!,#REF!,#REF!,AS13),TRUE)</f>
        <v>#REF!</v>
      </c>
    </row>
    <row r="14" spans="1:50" s="24" customFormat="1" ht="15" x14ac:dyDescent="0.25">
      <c r="A14" s="17" t="s">
        <v>189</v>
      </c>
      <c r="B14" s="180" t="s">
        <v>190</v>
      </c>
      <c r="C14" s="18">
        <v>2</v>
      </c>
      <c r="D14" s="19"/>
      <c r="E14" s="19"/>
      <c r="F14" s="19"/>
      <c r="G14" s="19">
        <v>12</v>
      </c>
      <c r="H14" s="20">
        <f t="shared" ref="H14:H80" si="2">U14+AA14+AG14+AM14+AS14</f>
        <v>8</v>
      </c>
      <c r="I14" s="20">
        <f t="shared" ref="I14:I80" si="3">SUM(O14,J14)</f>
        <v>288</v>
      </c>
      <c r="J14" s="21">
        <f t="shared" ref="J14:J80" si="4">SUM(K14:N14)</f>
        <v>39</v>
      </c>
      <c r="K14" s="21">
        <f t="shared" ref="K14:O51" si="5">SUM(P14,V14,AB14,AH14,AN14)</f>
        <v>0</v>
      </c>
      <c r="L14" s="21">
        <f t="shared" si="5"/>
        <v>30</v>
      </c>
      <c r="M14" s="21">
        <f t="shared" si="5"/>
        <v>0</v>
      </c>
      <c r="N14" s="21">
        <f t="shared" si="5"/>
        <v>9</v>
      </c>
      <c r="O14" s="21">
        <f t="shared" si="5"/>
        <v>249</v>
      </c>
      <c r="P14" s="22"/>
      <c r="Q14" s="22">
        <v>14</v>
      </c>
      <c r="R14" s="22"/>
      <c r="S14" s="22"/>
      <c r="T14" s="22">
        <v>130</v>
      </c>
      <c r="U14" s="23">
        <f t="shared" ref="U14:U80" si="6">SUM(P14:T14)/36</f>
        <v>4</v>
      </c>
      <c r="V14" s="22"/>
      <c r="W14" s="22">
        <v>16</v>
      </c>
      <c r="X14" s="22"/>
      <c r="Y14" s="22">
        <v>9</v>
      </c>
      <c r="Z14" s="22">
        <v>119</v>
      </c>
      <c r="AA14" s="23">
        <f t="shared" ref="AA14:AA80" si="7">SUM(V14:Z14)/36</f>
        <v>4</v>
      </c>
      <c r="AB14" s="22"/>
      <c r="AC14" s="22"/>
      <c r="AD14" s="22"/>
      <c r="AE14" s="22"/>
      <c r="AF14" s="22"/>
      <c r="AG14" s="23">
        <f t="shared" ref="AG14:AG80" si="8">SUM(AB14:AF14)/36</f>
        <v>0</v>
      </c>
      <c r="AH14" s="22"/>
      <c r="AI14" s="22"/>
      <c r="AJ14" s="22"/>
      <c r="AK14" s="22"/>
      <c r="AL14" s="22"/>
      <c r="AM14" s="23">
        <f t="shared" ref="AM14:AM80" si="9">SUM(AH14:AL14)/36</f>
        <v>0</v>
      </c>
      <c r="AN14" s="22"/>
      <c r="AO14" s="22"/>
      <c r="AP14" s="22"/>
      <c r="AQ14" s="22"/>
      <c r="AR14" s="22"/>
      <c r="AS14" s="23">
        <f t="shared" ref="AS14:AS80" si="10">SUM(AN14:AR14)/36</f>
        <v>0</v>
      </c>
      <c r="AU14" s="8"/>
    </row>
    <row r="15" spans="1:50" s="24" customFormat="1" ht="15" x14ac:dyDescent="0.25">
      <c r="A15" s="17" t="s">
        <v>191</v>
      </c>
      <c r="B15" s="180" t="s">
        <v>192</v>
      </c>
      <c r="C15" s="18">
        <v>2</v>
      </c>
      <c r="D15" s="19"/>
      <c r="E15" s="19"/>
      <c r="F15" s="19"/>
      <c r="G15" s="19">
        <v>2</v>
      </c>
      <c r="H15" s="20">
        <f t="shared" si="2"/>
        <v>3</v>
      </c>
      <c r="I15" s="20">
        <f t="shared" si="3"/>
        <v>108</v>
      </c>
      <c r="J15" s="21">
        <f t="shared" si="4"/>
        <v>27</v>
      </c>
      <c r="K15" s="21">
        <f t="shared" si="5"/>
        <v>10</v>
      </c>
      <c r="L15" s="21">
        <f t="shared" si="5"/>
        <v>0</v>
      </c>
      <c r="M15" s="21">
        <f t="shared" si="5"/>
        <v>8</v>
      </c>
      <c r="N15" s="21">
        <f t="shared" si="5"/>
        <v>9</v>
      </c>
      <c r="O15" s="21">
        <f t="shared" si="5"/>
        <v>81</v>
      </c>
      <c r="P15" s="22"/>
      <c r="Q15" s="22"/>
      <c r="R15" s="22"/>
      <c r="S15" s="22"/>
      <c r="T15" s="22"/>
      <c r="U15" s="23">
        <f t="shared" si="6"/>
        <v>0</v>
      </c>
      <c r="V15" s="22">
        <v>10</v>
      </c>
      <c r="W15" s="22"/>
      <c r="X15" s="22">
        <v>8</v>
      </c>
      <c r="Y15" s="22">
        <v>9</v>
      </c>
      <c r="Z15" s="22">
        <v>81</v>
      </c>
      <c r="AA15" s="23">
        <f t="shared" si="7"/>
        <v>3</v>
      </c>
      <c r="AB15" s="22"/>
      <c r="AC15" s="22"/>
      <c r="AD15" s="22"/>
      <c r="AE15" s="22"/>
      <c r="AF15" s="22"/>
      <c r="AG15" s="23">
        <f t="shared" si="8"/>
        <v>0</v>
      </c>
      <c r="AH15" s="22"/>
      <c r="AI15" s="22"/>
      <c r="AJ15" s="22"/>
      <c r="AK15" s="22"/>
      <c r="AL15" s="22"/>
      <c r="AM15" s="23">
        <f t="shared" si="9"/>
        <v>0</v>
      </c>
      <c r="AN15" s="22"/>
      <c r="AO15" s="22"/>
      <c r="AP15" s="22"/>
      <c r="AQ15" s="22"/>
      <c r="AR15" s="22"/>
      <c r="AS15" s="23">
        <f t="shared" si="10"/>
        <v>0</v>
      </c>
      <c r="AU15" s="8"/>
    </row>
    <row r="16" spans="1:50" s="24" customFormat="1" ht="15" x14ac:dyDescent="0.25">
      <c r="A16" s="17" t="s">
        <v>193</v>
      </c>
      <c r="B16" s="393" t="s">
        <v>438</v>
      </c>
      <c r="C16" s="18">
        <v>1</v>
      </c>
      <c r="D16" s="19"/>
      <c r="E16" s="19"/>
      <c r="F16" s="19"/>
      <c r="G16" s="19">
        <v>1</v>
      </c>
      <c r="H16" s="20">
        <f t="shared" si="2"/>
        <v>4</v>
      </c>
      <c r="I16" s="20">
        <f t="shared" si="3"/>
        <v>144</v>
      </c>
      <c r="J16" s="21">
        <f t="shared" si="4"/>
        <v>61</v>
      </c>
      <c r="K16" s="21">
        <f t="shared" si="5"/>
        <v>22</v>
      </c>
      <c r="L16" s="21">
        <f t="shared" si="5"/>
        <v>0</v>
      </c>
      <c r="M16" s="21">
        <f t="shared" si="5"/>
        <v>30</v>
      </c>
      <c r="N16" s="21">
        <f t="shared" si="5"/>
        <v>9</v>
      </c>
      <c r="O16" s="21">
        <f t="shared" si="5"/>
        <v>83</v>
      </c>
      <c r="P16" s="22">
        <v>22</v>
      </c>
      <c r="Q16" s="22"/>
      <c r="R16" s="22">
        <v>30</v>
      </c>
      <c r="S16" s="22">
        <v>9</v>
      </c>
      <c r="T16" s="22">
        <v>83</v>
      </c>
      <c r="U16" s="23">
        <f t="shared" si="6"/>
        <v>4</v>
      </c>
      <c r="V16" s="22"/>
      <c r="W16" s="22"/>
      <c r="X16" s="22"/>
      <c r="Y16" s="22"/>
      <c r="Z16" s="22"/>
      <c r="AA16" s="23"/>
      <c r="AB16" s="22"/>
      <c r="AC16" s="22"/>
      <c r="AD16" s="22"/>
      <c r="AE16" s="22"/>
      <c r="AF16" s="22"/>
      <c r="AG16" s="23"/>
      <c r="AH16" s="22"/>
      <c r="AI16" s="22"/>
      <c r="AJ16" s="22"/>
      <c r="AK16" s="22"/>
      <c r="AL16" s="22"/>
      <c r="AM16" s="23"/>
      <c r="AN16" s="22"/>
      <c r="AO16" s="22"/>
      <c r="AP16" s="22"/>
      <c r="AQ16" s="22"/>
      <c r="AR16" s="22"/>
      <c r="AS16" s="23"/>
      <c r="AU16" s="8"/>
    </row>
    <row r="17" spans="1:47" s="24" customFormat="1" ht="21" customHeight="1" x14ac:dyDescent="0.25">
      <c r="A17" s="17" t="s">
        <v>195</v>
      </c>
      <c r="B17" s="393" t="s">
        <v>439</v>
      </c>
      <c r="C17" s="18"/>
      <c r="D17" s="19"/>
      <c r="E17" s="19">
        <v>2</v>
      </c>
      <c r="F17" s="19"/>
      <c r="G17" s="19">
        <v>2</v>
      </c>
      <c r="H17" s="20">
        <f t="shared" si="2"/>
        <v>2</v>
      </c>
      <c r="I17" s="20">
        <f t="shared" si="3"/>
        <v>72</v>
      </c>
      <c r="J17" s="21">
        <f t="shared" si="4"/>
        <v>24</v>
      </c>
      <c r="K17" s="21">
        <f t="shared" si="5"/>
        <v>8</v>
      </c>
      <c r="L17" s="21">
        <f t="shared" si="5"/>
        <v>0</v>
      </c>
      <c r="M17" s="21">
        <f t="shared" si="5"/>
        <v>12</v>
      </c>
      <c r="N17" s="21">
        <f t="shared" si="5"/>
        <v>4</v>
      </c>
      <c r="O17" s="21">
        <f t="shared" si="5"/>
        <v>48</v>
      </c>
      <c r="P17" s="22"/>
      <c r="Q17" s="22"/>
      <c r="R17" s="22"/>
      <c r="S17" s="22"/>
      <c r="T17" s="22"/>
      <c r="U17" s="23">
        <f t="shared" si="6"/>
        <v>0</v>
      </c>
      <c r="V17" s="22">
        <v>8</v>
      </c>
      <c r="W17" s="22"/>
      <c r="X17" s="22">
        <v>12</v>
      </c>
      <c r="Y17" s="22">
        <v>4</v>
      </c>
      <c r="Z17" s="22">
        <v>48</v>
      </c>
      <c r="AA17" s="23">
        <f t="shared" ref="AA17" si="11">SUM(V17:Z17)/36</f>
        <v>2</v>
      </c>
      <c r="AB17" s="22"/>
      <c r="AC17" s="22"/>
      <c r="AD17" s="22"/>
      <c r="AE17" s="22"/>
      <c r="AF17" s="22"/>
      <c r="AG17" s="23">
        <f t="shared" si="8"/>
        <v>0</v>
      </c>
      <c r="AH17" s="22"/>
      <c r="AI17" s="22"/>
      <c r="AJ17" s="22"/>
      <c r="AK17" s="22"/>
      <c r="AL17" s="22"/>
      <c r="AM17" s="23">
        <f t="shared" si="9"/>
        <v>0</v>
      </c>
      <c r="AN17" s="22"/>
      <c r="AO17" s="22"/>
      <c r="AP17" s="22"/>
      <c r="AQ17" s="22"/>
      <c r="AR17" s="22"/>
      <c r="AS17" s="23">
        <f t="shared" si="10"/>
        <v>0</v>
      </c>
      <c r="AU17" s="8"/>
    </row>
    <row r="18" spans="1:47" s="24" customFormat="1" ht="21" customHeight="1" x14ac:dyDescent="0.25">
      <c r="A18" s="17" t="s">
        <v>197</v>
      </c>
      <c r="B18" s="181" t="s">
        <v>196</v>
      </c>
      <c r="C18" s="18"/>
      <c r="D18" s="394">
        <v>3</v>
      </c>
      <c r="E18" s="19"/>
      <c r="F18" s="19"/>
      <c r="G18" s="19">
        <v>3</v>
      </c>
      <c r="H18" s="20">
        <f t="shared" si="2"/>
        <v>2</v>
      </c>
      <c r="I18" s="20">
        <f t="shared" si="3"/>
        <v>72</v>
      </c>
      <c r="J18" s="21">
        <f t="shared" si="4"/>
        <v>16</v>
      </c>
      <c r="K18" s="21">
        <f t="shared" si="5"/>
        <v>6</v>
      </c>
      <c r="L18" s="21">
        <f t="shared" si="5"/>
        <v>0</v>
      </c>
      <c r="M18" s="21">
        <f t="shared" si="5"/>
        <v>6</v>
      </c>
      <c r="N18" s="21">
        <f t="shared" si="5"/>
        <v>4</v>
      </c>
      <c r="O18" s="21">
        <f t="shared" si="5"/>
        <v>56</v>
      </c>
      <c r="P18" s="22"/>
      <c r="Q18" s="22"/>
      <c r="R18" s="22"/>
      <c r="S18" s="22"/>
      <c r="T18" s="22"/>
      <c r="U18" s="23">
        <f t="shared" si="6"/>
        <v>0</v>
      </c>
      <c r="V18" s="22"/>
      <c r="W18" s="332"/>
      <c r="X18" s="332"/>
      <c r="Y18" s="332"/>
      <c r="Z18" s="332"/>
      <c r="AA18" s="23">
        <f t="shared" si="7"/>
        <v>0</v>
      </c>
      <c r="AB18" s="22">
        <v>6</v>
      </c>
      <c r="AC18" s="22"/>
      <c r="AD18" s="22">
        <v>6</v>
      </c>
      <c r="AE18" s="22">
        <v>4</v>
      </c>
      <c r="AF18" s="22">
        <v>56</v>
      </c>
      <c r="AG18" s="23">
        <f t="shared" si="8"/>
        <v>2</v>
      </c>
      <c r="AH18" s="22"/>
      <c r="AI18" s="22"/>
      <c r="AJ18" s="332"/>
      <c r="AK18" s="332"/>
      <c r="AL18" s="332"/>
      <c r="AM18" s="23">
        <f t="shared" si="9"/>
        <v>0</v>
      </c>
      <c r="AN18" s="22"/>
      <c r="AO18" s="22"/>
      <c r="AP18" s="22"/>
      <c r="AQ18" s="22"/>
      <c r="AR18" s="22"/>
      <c r="AS18" s="23">
        <f t="shared" si="10"/>
        <v>0</v>
      </c>
      <c r="AU18" s="8"/>
    </row>
    <row r="19" spans="1:47" s="29" customFormat="1" ht="15" x14ac:dyDescent="0.25">
      <c r="A19" s="17" t="s">
        <v>199</v>
      </c>
      <c r="B19" s="181" t="s">
        <v>198</v>
      </c>
      <c r="C19" s="26"/>
      <c r="D19" s="27">
        <v>2</v>
      </c>
      <c r="E19" s="27"/>
      <c r="F19" s="27"/>
      <c r="G19" s="27"/>
      <c r="H19" s="20">
        <f t="shared" si="2"/>
        <v>2</v>
      </c>
      <c r="I19" s="20">
        <f t="shared" si="3"/>
        <v>72</v>
      </c>
      <c r="J19" s="21">
        <f t="shared" si="4"/>
        <v>14</v>
      </c>
      <c r="K19" s="21">
        <f t="shared" si="5"/>
        <v>0</v>
      </c>
      <c r="L19" s="21">
        <f t="shared" si="5"/>
        <v>10</v>
      </c>
      <c r="M19" s="21">
        <f t="shared" si="5"/>
        <v>0</v>
      </c>
      <c r="N19" s="21">
        <f t="shared" si="5"/>
        <v>4</v>
      </c>
      <c r="O19" s="21">
        <f t="shared" si="5"/>
        <v>58</v>
      </c>
      <c r="P19" s="28"/>
      <c r="Q19" s="28"/>
      <c r="R19" s="28"/>
      <c r="S19" s="28"/>
      <c r="T19" s="28"/>
      <c r="U19" s="23">
        <f t="shared" si="6"/>
        <v>0</v>
      </c>
      <c r="V19" s="28"/>
      <c r="W19" s="333">
        <v>10</v>
      </c>
      <c r="X19" s="333"/>
      <c r="Y19" s="333">
        <v>4</v>
      </c>
      <c r="Z19" s="333">
        <v>58</v>
      </c>
      <c r="AA19" s="23">
        <f t="shared" si="7"/>
        <v>2</v>
      </c>
      <c r="AB19" s="28"/>
      <c r="AC19" s="28"/>
      <c r="AD19" s="28"/>
      <c r="AE19" s="28"/>
      <c r="AF19" s="28"/>
      <c r="AG19" s="23">
        <f t="shared" si="8"/>
        <v>0</v>
      </c>
      <c r="AH19" s="28"/>
      <c r="AI19" s="28"/>
      <c r="AJ19" s="333"/>
      <c r="AK19" s="333"/>
      <c r="AL19" s="333"/>
      <c r="AM19" s="23">
        <f t="shared" si="9"/>
        <v>0</v>
      </c>
      <c r="AN19" s="28"/>
      <c r="AO19" s="28"/>
      <c r="AP19" s="28"/>
      <c r="AQ19" s="28"/>
      <c r="AR19" s="28"/>
      <c r="AS19" s="23">
        <f t="shared" si="10"/>
        <v>0</v>
      </c>
      <c r="AU19" s="8"/>
    </row>
    <row r="20" spans="1:47" s="24" customFormat="1" ht="15" x14ac:dyDescent="0.25">
      <c r="A20" s="17" t="s">
        <v>201</v>
      </c>
      <c r="B20" s="176" t="s">
        <v>200</v>
      </c>
      <c r="C20" s="18"/>
      <c r="D20" s="19">
        <v>1</v>
      </c>
      <c r="E20" s="19"/>
      <c r="F20" s="19"/>
      <c r="G20" s="19">
        <v>1</v>
      </c>
      <c r="H20" s="20">
        <f t="shared" si="2"/>
        <v>2</v>
      </c>
      <c r="I20" s="20">
        <f t="shared" si="3"/>
        <v>72</v>
      </c>
      <c r="J20" s="21">
        <f t="shared" si="4"/>
        <v>20</v>
      </c>
      <c r="K20" s="21">
        <f t="shared" si="5"/>
        <v>8</v>
      </c>
      <c r="L20" s="21">
        <f t="shared" si="5"/>
        <v>0</v>
      </c>
      <c r="M20" s="21">
        <f t="shared" si="5"/>
        <v>8</v>
      </c>
      <c r="N20" s="21">
        <f t="shared" si="5"/>
        <v>4</v>
      </c>
      <c r="O20" s="21">
        <f t="shared" si="5"/>
        <v>52</v>
      </c>
      <c r="P20" s="22">
        <v>8</v>
      </c>
      <c r="Q20" s="22"/>
      <c r="R20" s="22">
        <v>8</v>
      </c>
      <c r="S20" s="22">
        <v>4</v>
      </c>
      <c r="T20" s="22">
        <v>52</v>
      </c>
      <c r="U20" s="23">
        <f t="shared" si="6"/>
        <v>2</v>
      </c>
      <c r="V20" s="22"/>
      <c r="W20" s="332"/>
      <c r="X20" s="332"/>
      <c r="Y20" s="332"/>
      <c r="Z20" s="332"/>
      <c r="AA20" s="23">
        <f t="shared" si="7"/>
        <v>0</v>
      </c>
      <c r="AB20" s="22"/>
      <c r="AC20" s="22"/>
      <c r="AD20" s="22"/>
      <c r="AE20" s="22"/>
      <c r="AF20" s="22"/>
      <c r="AG20" s="23">
        <f t="shared" si="8"/>
        <v>0</v>
      </c>
      <c r="AH20" s="22"/>
      <c r="AI20" s="22"/>
      <c r="AJ20" s="332"/>
      <c r="AK20" s="332"/>
      <c r="AL20" s="332"/>
      <c r="AM20" s="23">
        <f t="shared" si="9"/>
        <v>0</v>
      </c>
      <c r="AN20" s="22"/>
      <c r="AO20" s="22"/>
      <c r="AP20" s="22"/>
      <c r="AQ20" s="22"/>
      <c r="AR20" s="22"/>
      <c r="AS20" s="23">
        <f t="shared" si="10"/>
        <v>0</v>
      </c>
      <c r="AU20" s="8"/>
    </row>
    <row r="21" spans="1:47" s="24" customFormat="1" ht="15" x14ac:dyDescent="0.25">
      <c r="A21" s="17" t="s">
        <v>203</v>
      </c>
      <c r="B21" s="176" t="s">
        <v>202</v>
      </c>
      <c r="C21" s="18"/>
      <c r="D21" s="19">
        <v>1</v>
      </c>
      <c r="E21" s="19"/>
      <c r="F21" s="19"/>
      <c r="G21" s="19">
        <v>1</v>
      </c>
      <c r="H21" s="20">
        <f t="shared" si="2"/>
        <v>3</v>
      </c>
      <c r="I21" s="20">
        <f t="shared" si="3"/>
        <v>108</v>
      </c>
      <c r="J21" s="21">
        <f t="shared" si="4"/>
        <v>12</v>
      </c>
      <c r="K21" s="21">
        <f t="shared" si="5"/>
        <v>0</v>
      </c>
      <c r="L21" s="21">
        <f t="shared" si="5"/>
        <v>8</v>
      </c>
      <c r="M21" s="21">
        <f t="shared" si="5"/>
        <v>0</v>
      </c>
      <c r="N21" s="21">
        <f t="shared" si="5"/>
        <v>4</v>
      </c>
      <c r="O21" s="21">
        <f t="shared" si="5"/>
        <v>96</v>
      </c>
      <c r="P21" s="22"/>
      <c r="Q21" s="22">
        <v>8</v>
      </c>
      <c r="R21" s="22"/>
      <c r="S21" s="22">
        <v>4</v>
      </c>
      <c r="T21" s="22">
        <v>96</v>
      </c>
      <c r="U21" s="23">
        <f t="shared" si="6"/>
        <v>3</v>
      </c>
      <c r="V21" s="22"/>
      <c r="W21" s="22"/>
      <c r="X21" s="22"/>
      <c r="Y21" s="22"/>
      <c r="Z21" s="22"/>
      <c r="AA21" s="23">
        <f t="shared" si="7"/>
        <v>0</v>
      </c>
      <c r="AB21" s="22"/>
      <c r="AC21" s="22"/>
      <c r="AD21" s="22"/>
      <c r="AE21" s="22"/>
      <c r="AF21" s="22"/>
      <c r="AG21" s="23">
        <f t="shared" si="8"/>
        <v>0</v>
      </c>
      <c r="AH21" s="22"/>
      <c r="AI21" s="22"/>
      <c r="AJ21" s="332"/>
      <c r="AK21" s="332"/>
      <c r="AL21" s="332"/>
      <c r="AM21" s="23">
        <f t="shared" si="9"/>
        <v>0</v>
      </c>
      <c r="AN21" s="22"/>
      <c r="AO21" s="22"/>
      <c r="AP21" s="22"/>
      <c r="AQ21" s="22"/>
      <c r="AR21" s="22"/>
      <c r="AS21" s="23">
        <f t="shared" si="10"/>
        <v>0</v>
      </c>
      <c r="AU21" s="8"/>
    </row>
    <row r="22" spans="1:47" s="24" customFormat="1" ht="15" x14ac:dyDescent="0.25">
      <c r="A22" s="17" t="s">
        <v>205</v>
      </c>
      <c r="B22" s="176" t="s">
        <v>204</v>
      </c>
      <c r="C22" s="18"/>
      <c r="D22" s="19">
        <v>3</v>
      </c>
      <c r="E22" s="19"/>
      <c r="F22" s="19"/>
      <c r="G22" s="19">
        <v>3</v>
      </c>
      <c r="H22" s="20">
        <f t="shared" si="2"/>
        <v>2</v>
      </c>
      <c r="I22" s="20">
        <f t="shared" si="3"/>
        <v>72</v>
      </c>
      <c r="J22" s="21">
        <f t="shared" si="4"/>
        <v>16</v>
      </c>
      <c r="K22" s="21">
        <f t="shared" si="5"/>
        <v>6</v>
      </c>
      <c r="L22" s="21">
        <f t="shared" si="5"/>
        <v>0</v>
      </c>
      <c r="M22" s="21">
        <f t="shared" si="5"/>
        <v>6</v>
      </c>
      <c r="N22" s="21">
        <f t="shared" si="5"/>
        <v>4</v>
      </c>
      <c r="O22" s="21">
        <f t="shared" si="5"/>
        <v>56</v>
      </c>
      <c r="P22" s="22"/>
      <c r="Q22" s="22"/>
      <c r="R22" s="22"/>
      <c r="S22" s="22"/>
      <c r="T22" s="22"/>
      <c r="U22" s="23">
        <f t="shared" si="6"/>
        <v>0</v>
      </c>
      <c r="V22" s="22"/>
      <c r="W22" s="332"/>
      <c r="X22" s="332"/>
      <c r="Y22" s="332"/>
      <c r="Z22" s="332"/>
      <c r="AA22" s="23">
        <f t="shared" si="7"/>
        <v>0</v>
      </c>
      <c r="AB22" s="22">
        <v>6</v>
      </c>
      <c r="AC22" s="22"/>
      <c r="AD22" s="22">
        <v>6</v>
      </c>
      <c r="AE22" s="22">
        <v>4</v>
      </c>
      <c r="AF22" s="22">
        <v>56</v>
      </c>
      <c r="AG22" s="23">
        <f t="shared" si="8"/>
        <v>2</v>
      </c>
      <c r="AH22" s="22"/>
      <c r="AI22" s="22"/>
      <c r="AJ22" s="332"/>
      <c r="AK22" s="332"/>
      <c r="AL22" s="332"/>
      <c r="AM22" s="23">
        <f t="shared" si="9"/>
        <v>0</v>
      </c>
      <c r="AN22" s="22"/>
      <c r="AO22" s="22"/>
      <c r="AP22" s="22"/>
      <c r="AQ22" s="22"/>
      <c r="AR22" s="22"/>
      <c r="AS22" s="23">
        <f t="shared" si="10"/>
        <v>0</v>
      </c>
      <c r="AU22" s="8"/>
    </row>
    <row r="23" spans="1:47" s="24" customFormat="1" ht="18.75" customHeight="1" x14ac:dyDescent="0.25">
      <c r="A23" s="17" t="s">
        <v>207</v>
      </c>
      <c r="B23" s="176" t="s">
        <v>206</v>
      </c>
      <c r="C23" s="18"/>
      <c r="D23" s="394">
        <v>2</v>
      </c>
      <c r="E23" s="19"/>
      <c r="F23" s="19"/>
      <c r="G23" s="19">
        <v>2</v>
      </c>
      <c r="H23" s="20">
        <f t="shared" si="2"/>
        <v>2</v>
      </c>
      <c r="I23" s="20">
        <f t="shared" si="3"/>
        <v>72</v>
      </c>
      <c r="J23" s="21">
        <f t="shared" si="4"/>
        <v>18</v>
      </c>
      <c r="K23" s="21">
        <f t="shared" si="5"/>
        <v>4</v>
      </c>
      <c r="L23" s="21">
        <f t="shared" si="5"/>
        <v>0</v>
      </c>
      <c r="M23" s="21">
        <f t="shared" si="5"/>
        <v>10</v>
      </c>
      <c r="N23" s="21">
        <f t="shared" si="5"/>
        <v>4</v>
      </c>
      <c r="O23" s="21">
        <f t="shared" si="5"/>
        <v>54</v>
      </c>
      <c r="P23" s="22"/>
      <c r="Q23" s="22"/>
      <c r="R23" s="22"/>
      <c r="S23" s="22"/>
      <c r="T23" s="22"/>
      <c r="U23" s="23">
        <f t="shared" si="6"/>
        <v>0</v>
      </c>
      <c r="V23" s="22">
        <v>4</v>
      </c>
      <c r="W23" s="22"/>
      <c r="X23" s="22">
        <v>10</v>
      </c>
      <c r="Y23" s="22">
        <v>4</v>
      </c>
      <c r="Z23" s="22">
        <v>54</v>
      </c>
      <c r="AA23" s="23">
        <f t="shared" si="7"/>
        <v>2</v>
      </c>
      <c r="AB23" s="22"/>
      <c r="AC23" s="22"/>
      <c r="AD23" s="22"/>
      <c r="AE23" s="22"/>
      <c r="AF23" s="22"/>
      <c r="AG23" s="23">
        <f t="shared" si="8"/>
        <v>0</v>
      </c>
      <c r="AH23" s="22"/>
      <c r="AI23" s="22"/>
      <c r="AJ23" s="332"/>
      <c r="AK23" s="332"/>
      <c r="AL23" s="332"/>
      <c r="AM23" s="23">
        <f t="shared" si="9"/>
        <v>0</v>
      </c>
      <c r="AN23" s="22"/>
      <c r="AO23" s="22"/>
      <c r="AP23" s="22"/>
      <c r="AQ23" s="22"/>
      <c r="AR23" s="22"/>
      <c r="AS23" s="23">
        <f t="shared" si="10"/>
        <v>0</v>
      </c>
      <c r="AU23" s="8"/>
    </row>
    <row r="24" spans="1:47" s="24" customFormat="1" ht="16.5" customHeight="1" x14ac:dyDescent="0.25">
      <c r="A24" s="17" t="s">
        <v>209</v>
      </c>
      <c r="B24" s="176" t="s">
        <v>208</v>
      </c>
      <c r="C24" s="18"/>
      <c r="D24" s="19">
        <v>1</v>
      </c>
      <c r="E24" s="19"/>
      <c r="F24" s="19"/>
      <c r="G24" s="19">
        <v>1</v>
      </c>
      <c r="H24" s="20">
        <f t="shared" si="2"/>
        <v>2</v>
      </c>
      <c r="I24" s="20">
        <f t="shared" si="3"/>
        <v>72</v>
      </c>
      <c r="J24" s="21">
        <f t="shared" si="4"/>
        <v>16</v>
      </c>
      <c r="K24" s="21">
        <f t="shared" si="5"/>
        <v>6</v>
      </c>
      <c r="L24" s="21">
        <f t="shared" si="5"/>
        <v>0</v>
      </c>
      <c r="M24" s="21">
        <f t="shared" si="5"/>
        <v>6</v>
      </c>
      <c r="N24" s="21">
        <f t="shared" si="5"/>
        <v>4</v>
      </c>
      <c r="O24" s="21">
        <f t="shared" si="5"/>
        <v>56</v>
      </c>
      <c r="P24" s="22">
        <v>6</v>
      </c>
      <c r="Q24" s="22"/>
      <c r="R24" s="22">
        <v>6</v>
      </c>
      <c r="S24" s="22">
        <v>4</v>
      </c>
      <c r="T24" s="22">
        <v>56</v>
      </c>
      <c r="U24" s="23">
        <f t="shared" si="6"/>
        <v>2</v>
      </c>
      <c r="V24" s="22"/>
      <c r="W24" s="332"/>
      <c r="X24" s="332"/>
      <c r="Y24" s="332"/>
      <c r="Z24" s="332"/>
      <c r="AA24" s="23">
        <f t="shared" si="7"/>
        <v>0</v>
      </c>
      <c r="AB24" s="22"/>
      <c r="AC24" s="22"/>
      <c r="AD24" s="22"/>
      <c r="AE24" s="22"/>
      <c r="AF24" s="22"/>
      <c r="AG24" s="23">
        <f t="shared" si="8"/>
        <v>0</v>
      </c>
      <c r="AH24" s="22"/>
      <c r="AI24" s="22"/>
      <c r="AJ24" s="332"/>
      <c r="AK24" s="332"/>
      <c r="AL24" s="332"/>
      <c r="AM24" s="23">
        <f t="shared" si="9"/>
        <v>0</v>
      </c>
      <c r="AN24" s="22"/>
      <c r="AO24" s="22"/>
      <c r="AP24" s="22"/>
      <c r="AQ24" s="22"/>
      <c r="AR24" s="22"/>
      <c r="AS24" s="23">
        <f t="shared" si="10"/>
        <v>0</v>
      </c>
      <c r="AU24" s="8"/>
    </row>
    <row r="25" spans="1:47" ht="15.75" customHeight="1" x14ac:dyDescent="0.25">
      <c r="A25" s="17" t="s">
        <v>211</v>
      </c>
      <c r="B25" s="176" t="s">
        <v>210</v>
      </c>
      <c r="C25" s="395">
        <v>3</v>
      </c>
      <c r="D25" s="327"/>
      <c r="E25" s="327"/>
      <c r="F25" s="327"/>
      <c r="G25" s="327">
        <v>3</v>
      </c>
      <c r="H25" s="20">
        <f t="shared" si="2"/>
        <v>3</v>
      </c>
      <c r="I25" s="20">
        <f t="shared" si="3"/>
        <v>108</v>
      </c>
      <c r="J25" s="21">
        <f t="shared" si="4"/>
        <v>27</v>
      </c>
      <c r="K25" s="21">
        <f t="shared" si="5"/>
        <v>10</v>
      </c>
      <c r="L25" s="21">
        <f t="shared" si="5"/>
        <v>0</v>
      </c>
      <c r="M25" s="21">
        <f t="shared" si="5"/>
        <v>8</v>
      </c>
      <c r="N25" s="21">
        <f t="shared" si="5"/>
        <v>9</v>
      </c>
      <c r="O25" s="21">
        <f t="shared" si="5"/>
        <v>81</v>
      </c>
      <c r="P25" s="326"/>
      <c r="Q25" s="326"/>
      <c r="R25" s="326"/>
      <c r="S25" s="326"/>
      <c r="T25" s="326"/>
      <c r="U25" s="23">
        <f t="shared" si="6"/>
        <v>0</v>
      </c>
      <c r="V25" s="371"/>
      <c r="W25" s="371"/>
      <c r="X25" s="371"/>
      <c r="Y25" s="371"/>
      <c r="Z25" s="371"/>
      <c r="AA25" s="23">
        <f t="shared" si="7"/>
        <v>0</v>
      </c>
      <c r="AB25" s="392">
        <v>10</v>
      </c>
      <c r="AC25" s="392"/>
      <c r="AD25" s="392">
        <v>8</v>
      </c>
      <c r="AE25" s="392">
        <v>9</v>
      </c>
      <c r="AF25" s="392">
        <v>81</v>
      </c>
      <c r="AG25" s="23">
        <f t="shared" si="8"/>
        <v>3</v>
      </c>
      <c r="AH25" s="326"/>
      <c r="AI25" s="326"/>
      <c r="AJ25" s="330"/>
      <c r="AK25" s="330"/>
      <c r="AL25" s="330"/>
      <c r="AM25" s="23">
        <f t="shared" si="9"/>
        <v>0</v>
      </c>
      <c r="AN25" s="326"/>
      <c r="AO25" s="326"/>
      <c r="AP25" s="326"/>
      <c r="AQ25" s="326"/>
      <c r="AR25" s="326"/>
      <c r="AS25" s="23">
        <f t="shared" si="10"/>
        <v>0</v>
      </c>
    </row>
    <row r="26" spans="1:47" ht="21" customHeight="1" x14ac:dyDescent="0.25">
      <c r="A26" s="17" t="s">
        <v>213</v>
      </c>
      <c r="B26" s="176" t="s">
        <v>212</v>
      </c>
      <c r="C26" s="31">
        <v>1</v>
      </c>
      <c r="D26" s="327"/>
      <c r="E26" s="327"/>
      <c r="F26" s="327"/>
      <c r="G26" s="327">
        <v>1</v>
      </c>
      <c r="H26" s="20">
        <f t="shared" si="2"/>
        <v>2</v>
      </c>
      <c r="I26" s="20">
        <f t="shared" si="3"/>
        <v>72</v>
      </c>
      <c r="J26" s="21">
        <f t="shared" si="4"/>
        <v>23</v>
      </c>
      <c r="K26" s="21">
        <f t="shared" si="5"/>
        <v>6</v>
      </c>
      <c r="L26" s="21">
        <f t="shared" si="5"/>
        <v>0</v>
      </c>
      <c r="M26" s="21">
        <f t="shared" si="5"/>
        <v>8</v>
      </c>
      <c r="N26" s="21">
        <f t="shared" si="5"/>
        <v>9</v>
      </c>
      <c r="O26" s="21">
        <f t="shared" si="5"/>
        <v>49</v>
      </c>
      <c r="P26" s="326">
        <v>6</v>
      </c>
      <c r="Q26" s="326"/>
      <c r="R26" s="326">
        <v>8</v>
      </c>
      <c r="S26" s="326">
        <v>9</v>
      </c>
      <c r="T26" s="326">
        <v>49</v>
      </c>
      <c r="U26" s="23">
        <f t="shared" si="6"/>
        <v>2</v>
      </c>
      <c r="V26" s="326"/>
      <c r="W26" s="330"/>
      <c r="X26" s="330"/>
      <c r="Y26" s="330"/>
      <c r="Z26" s="330"/>
      <c r="AA26" s="23">
        <f t="shared" si="7"/>
        <v>0</v>
      </c>
      <c r="AB26" s="326"/>
      <c r="AC26" s="326"/>
      <c r="AD26" s="326"/>
      <c r="AE26" s="326"/>
      <c r="AF26" s="326"/>
      <c r="AG26" s="23">
        <f t="shared" si="8"/>
        <v>0</v>
      </c>
      <c r="AH26" s="326"/>
      <c r="AI26" s="326"/>
      <c r="AJ26" s="330"/>
      <c r="AK26" s="330"/>
      <c r="AL26" s="330"/>
      <c r="AM26" s="23">
        <f t="shared" si="9"/>
        <v>0</v>
      </c>
      <c r="AN26" s="326"/>
      <c r="AO26" s="326"/>
      <c r="AP26" s="326"/>
      <c r="AQ26" s="326"/>
      <c r="AR26" s="326"/>
      <c r="AS26" s="23">
        <f t="shared" si="10"/>
        <v>0</v>
      </c>
    </row>
    <row r="27" spans="1:47" ht="15" customHeight="1" x14ac:dyDescent="0.25">
      <c r="A27" s="17" t="s">
        <v>214</v>
      </c>
      <c r="B27" s="176" t="s">
        <v>315</v>
      </c>
      <c r="C27" s="31">
        <v>1</v>
      </c>
      <c r="D27" s="327"/>
      <c r="E27" s="327"/>
      <c r="F27" s="327"/>
      <c r="G27" s="327">
        <v>1</v>
      </c>
      <c r="H27" s="20">
        <f t="shared" si="2"/>
        <v>3</v>
      </c>
      <c r="I27" s="20">
        <f t="shared" si="3"/>
        <v>108</v>
      </c>
      <c r="J27" s="21">
        <f t="shared" si="4"/>
        <v>19</v>
      </c>
      <c r="K27" s="21">
        <f t="shared" si="5"/>
        <v>4</v>
      </c>
      <c r="L27" s="21">
        <f t="shared" si="5"/>
        <v>0</v>
      </c>
      <c r="M27" s="21">
        <f t="shared" si="5"/>
        <v>6</v>
      </c>
      <c r="N27" s="21">
        <f t="shared" si="5"/>
        <v>9</v>
      </c>
      <c r="O27" s="21">
        <f t="shared" si="5"/>
        <v>89</v>
      </c>
      <c r="P27" s="326">
        <v>4</v>
      </c>
      <c r="Q27" s="326"/>
      <c r="R27" s="326">
        <v>6</v>
      </c>
      <c r="S27" s="326">
        <v>9</v>
      </c>
      <c r="T27" s="326">
        <v>89</v>
      </c>
      <c r="U27" s="23">
        <f t="shared" si="6"/>
        <v>3</v>
      </c>
      <c r="V27" s="326"/>
      <c r="W27" s="330"/>
      <c r="X27" s="330"/>
      <c r="Y27" s="330"/>
      <c r="Z27" s="330"/>
      <c r="AA27" s="23">
        <f t="shared" si="7"/>
        <v>0</v>
      </c>
      <c r="AB27" s="326"/>
      <c r="AC27" s="326"/>
      <c r="AD27" s="326"/>
      <c r="AE27" s="326"/>
      <c r="AF27" s="326"/>
      <c r="AG27" s="23">
        <f t="shared" si="8"/>
        <v>0</v>
      </c>
      <c r="AH27" s="326"/>
      <c r="AI27" s="326"/>
      <c r="AJ27" s="330"/>
      <c r="AK27" s="330"/>
      <c r="AL27" s="330"/>
      <c r="AM27" s="23">
        <f t="shared" si="9"/>
        <v>0</v>
      </c>
      <c r="AN27" s="326"/>
      <c r="AO27" s="326"/>
      <c r="AP27" s="326"/>
      <c r="AQ27" s="326"/>
      <c r="AR27" s="326"/>
      <c r="AS27" s="23">
        <f t="shared" si="10"/>
        <v>0</v>
      </c>
    </row>
    <row r="28" spans="1:47" ht="16.5" customHeight="1" x14ac:dyDescent="0.25">
      <c r="A28" s="17" t="s">
        <v>216</v>
      </c>
      <c r="B28" s="176" t="s">
        <v>316</v>
      </c>
      <c r="C28" s="31">
        <v>2</v>
      </c>
      <c r="D28" s="327"/>
      <c r="E28" s="327"/>
      <c r="F28" s="327"/>
      <c r="G28" s="327">
        <v>2</v>
      </c>
      <c r="H28" s="20">
        <f t="shared" si="2"/>
        <v>4</v>
      </c>
      <c r="I28" s="20">
        <f t="shared" si="3"/>
        <v>144</v>
      </c>
      <c r="J28" s="21">
        <f t="shared" si="4"/>
        <v>19</v>
      </c>
      <c r="K28" s="21">
        <f t="shared" si="5"/>
        <v>4</v>
      </c>
      <c r="L28" s="21">
        <f t="shared" si="5"/>
        <v>0</v>
      </c>
      <c r="M28" s="21">
        <f t="shared" si="5"/>
        <v>6</v>
      </c>
      <c r="N28" s="21">
        <f t="shared" si="5"/>
        <v>9</v>
      </c>
      <c r="O28" s="21">
        <f t="shared" si="5"/>
        <v>125</v>
      </c>
      <c r="P28" s="326"/>
      <c r="Q28" s="326"/>
      <c r="R28" s="326"/>
      <c r="S28" s="326"/>
      <c r="T28" s="326"/>
      <c r="U28" s="23">
        <f t="shared" si="6"/>
        <v>0</v>
      </c>
      <c r="V28" s="326">
        <v>4</v>
      </c>
      <c r="W28" s="330"/>
      <c r="X28" s="330">
        <v>6</v>
      </c>
      <c r="Y28" s="330">
        <v>9</v>
      </c>
      <c r="Z28" s="330">
        <v>125</v>
      </c>
      <c r="AA28" s="23">
        <f t="shared" si="7"/>
        <v>4</v>
      </c>
      <c r="AB28" s="326"/>
      <c r="AC28" s="326"/>
      <c r="AD28" s="326"/>
      <c r="AE28" s="326"/>
      <c r="AF28" s="326"/>
      <c r="AG28" s="23">
        <f t="shared" si="8"/>
        <v>0</v>
      </c>
      <c r="AH28" s="326"/>
      <c r="AI28" s="326"/>
      <c r="AJ28" s="330"/>
      <c r="AK28" s="330"/>
      <c r="AL28" s="330"/>
      <c r="AM28" s="23">
        <f t="shared" si="9"/>
        <v>0</v>
      </c>
      <c r="AN28" s="326"/>
      <c r="AO28" s="326"/>
      <c r="AP28" s="326"/>
      <c r="AQ28" s="326"/>
      <c r="AR28" s="326"/>
      <c r="AS28" s="23">
        <f t="shared" si="10"/>
        <v>0</v>
      </c>
    </row>
    <row r="29" spans="1:47" ht="15" x14ac:dyDescent="0.25">
      <c r="A29" s="17" t="s">
        <v>218</v>
      </c>
      <c r="B29" s="176" t="s">
        <v>317</v>
      </c>
      <c r="C29" s="31">
        <v>2</v>
      </c>
      <c r="D29" s="327"/>
      <c r="E29" s="327"/>
      <c r="F29" s="327"/>
      <c r="G29" s="327">
        <v>2</v>
      </c>
      <c r="H29" s="20">
        <f t="shared" si="2"/>
        <v>2</v>
      </c>
      <c r="I29" s="20">
        <f t="shared" si="3"/>
        <v>72</v>
      </c>
      <c r="J29" s="21">
        <f t="shared" si="4"/>
        <v>19</v>
      </c>
      <c r="K29" s="21">
        <f t="shared" si="5"/>
        <v>4</v>
      </c>
      <c r="L29" s="21">
        <f t="shared" si="5"/>
        <v>0</v>
      </c>
      <c r="M29" s="21">
        <f t="shared" si="5"/>
        <v>6</v>
      </c>
      <c r="N29" s="21">
        <f t="shared" si="5"/>
        <v>9</v>
      </c>
      <c r="O29" s="21">
        <f t="shared" si="5"/>
        <v>53</v>
      </c>
      <c r="P29" s="326"/>
      <c r="Q29" s="326"/>
      <c r="R29" s="326"/>
      <c r="S29" s="326"/>
      <c r="T29" s="326"/>
      <c r="U29" s="23">
        <f t="shared" si="6"/>
        <v>0</v>
      </c>
      <c r="V29" s="371">
        <v>4</v>
      </c>
      <c r="W29" s="371"/>
      <c r="X29" s="371">
        <v>6</v>
      </c>
      <c r="Y29" s="371">
        <v>9</v>
      </c>
      <c r="Z29" s="371">
        <v>53</v>
      </c>
      <c r="AA29" s="23">
        <f t="shared" si="7"/>
        <v>2</v>
      </c>
      <c r="AB29" s="326"/>
      <c r="AC29" s="326"/>
      <c r="AD29" s="326"/>
      <c r="AE29" s="326"/>
      <c r="AF29" s="326"/>
      <c r="AG29" s="23">
        <f t="shared" si="8"/>
        <v>0</v>
      </c>
      <c r="AH29" s="326"/>
      <c r="AI29" s="326"/>
      <c r="AJ29" s="330"/>
      <c r="AK29" s="330"/>
      <c r="AL29" s="330"/>
      <c r="AM29" s="23">
        <f t="shared" si="9"/>
        <v>0</v>
      </c>
      <c r="AN29" s="326"/>
      <c r="AO29" s="326"/>
      <c r="AP29" s="326"/>
      <c r="AQ29" s="326"/>
      <c r="AR29" s="326"/>
      <c r="AS29" s="23">
        <f t="shared" si="10"/>
        <v>0</v>
      </c>
    </row>
    <row r="30" spans="1:47" ht="15" x14ac:dyDescent="0.25">
      <c r="A30" s="17" t="s">
        <v>220</v>
      </c>
      <c r="B30" s="177" t="s">
        <v>318</v>
      </c>
      <c r="C30" s="31"/>
      <c r="D30" s="327">
        <v>3</v>
      </c>
      <c r="E30" s="327"/>
      <c r="F30" s="327"/>
      <c r="G30" s="327">
        <v>3</v>
      </c>
      <c r="H30" s="20">
        <f t="shared" si="2"/>
        <v>2</v>
      </c>
      <c r="I30" s="20">
        <f t="shared" si="3"/>
        <v>72</v>
      </c>
      <c r="J30" s="21">
        <f t="shared" si="4"/>
        <v>14</v>
      </c>
      <c r="K30" s="21">
        <f t="shared" si="5"/>
        <v>4</v>
      </c>
      <c r="L30" s="21">
        <f t="shared" si="5"/>
        <v>0</v>
      </c>
      <c r="M30" s="21">
        <f t="shared" si="5"/>
        <v>6</v>
      </c>
      <c r="N30" s="21">
        <f t="shared" si="5"/>
        <v>4</v>
      </c>
      <c r="O30" s="21">
        <f t="shared" si="5"/>
        <v>58</v>
      </c>
      <c r="P30" s="326"/>
      <c r="Q30" s="326"/>
      <c r="R30" s="326"/>
      <c r="S30" s="326"/>
      <c r="T30" s="326"/>
      <c r="U30" s="23">
        <f t="shared" si="6"/>
        <v>0</v>
      </c>
      <c r="V30" s="326"/>
      <c r="W30" s="330"/>
      <c r="X30" s="330"/>
      <c r="Y30" s="330"/>
      <c r="Z30" s="330"/>
      <c r="AA30" s="23">
        <f t="shared" si="7"/>
        <v>0</v>
      </c>
      <c r="AB30" s="371">
        <v>4</v>
      </c>
      <c r="AC30" s="371"/>
      <c r="AD30" s="330">
        <v>6</v>
      </c>
      <c r="AE30" s="330">
        <v>4</v>
      </c>
      <c r="AF30" s="330">
        <v>58</v>
      </c>
      <c r="AG30" s="23">
        <f t="shared" si="8"/>
        <v>2</v>
      </c>
      <c r="AH30" s="326"/>
      <c r="AI30" s="326"/>
      <c r="AJ30" s="330"/>
      <c r="AK30" s="330"/>
      <c r="AL30" s="330"/>
      <c r="AM30" s="23">
        <f t="shared" si="9"/>
        <v>0</v>
      </c>
      <c r="AN30" s="326"/>
      <c r="AO30" s="326"/>
      <c r="AP30" s="326"/>
      <c r="AQ30" s="326"/>
      <c r="AR30" s="326"/>
      <c r="AS30" s="23">
        <f t="shared" si="10"/>
        <v>0</v>
      </c>
    </row>
    <row r="31" spans="1:47" ht="15" x14ac:dyDescent="0.25">
      <c r="A31" s="17" t="s">
        <v>222</v>
      </c>
      <c r="B31" s="176" t="s">
        <v>215</v>
      </c>
      <c r="C31" s="31">
        <v>2</v>
      </c>
      <c r="D31" s="327"/>
      <c r="E31" s="327"/>
      <c r="F31" s="327"/>
      <c r="G31" s="327">
        <v>2</v>
      </c>
      <c r="H31" s="20">
        <f t="shared" si="2"/>
        <v>4</v>
      </c>
      <c r="I31" s="20">
        <f t="shared" si="3"/>
        <v>144</v>
      </c>
      <c r="J31" s="21">
        <f t="shared" si="4"/>
        <v>17</v>
      </c>
      <c r="K31" s="21">
        <f t="shared" si="5"/>
        <v>4</v>
      </c>
      <c r="L31" s="21">
        <f t="shared" si="5"/>
        <v>0</v>
      </c>
      <c r="M31" s="21">
        <f t="shared" si="5"/>
        <v>4</v>
      </c>
      <c r="N31" s="21">
        <f t="shared" si="5"/>
        <v>9</v>
      </c>
      <c r="O31" s="21">
        <f t="shared" si="5"/>
        <v>127</v>
      </c>
      <c r="P31" s="326"/>
      <c r="Q31" s="326"/>
      <c r="R31" s="326"/>
      <c r="S31" s="326"/>
      <c r="T31" s="326"/>
      <c r="U31" s="23">
        <f t="shared" si="6"/>
        <v>0</v>
      </c>
      <c r="V31" s="326">
        <v>4</v>
      </c>
      <c r="W31" s="330"/>
      <c r="X31" s="330">
        <v>4</v>
      </c>
      <c r="Y31" s="330">
        <v>9</v>
      </c>
      <c r="Z31" s="330">
        <v>127</v>
      </c>
      <c r="AA31" s="23">
        <f t="shared" si="7"/>
        <v>4</v>
      </c>
      <c r="AB31" s="326"/>
      <c r="AC31" s="326"/>
      <c r="AD31" s="326"/>
      <c r="AE31" s="326"/>
      <c r="AF31" s="326"/>
      <c r="AG31" s="23">
        <f t="shared" si="8"/>
        <v>0</v>
      </c>
      <c r="AH31" s="326"/>
      <c r="AI31" s="326"/>
      <c r="AJ31" s="330"/>
      <c r="AK31" s="330"/>
      <c r="AL31" s="330"/>
      <c r="AM31" s="23">
        <f t="shared" si="9"/>
        <v>0</v>
      </c>
      <c r="AN31" s="326"/>
      <c r="AO31" s="326"/>
      <c r="AP31" s="326"/>
      <c r="AQ31" s="326"/>
      <c r="AR31" s="326"/>
      <c r="AS31" s="23">
        <f t="shared" si="10"/>
        <v>0</v>
      </c>
    </row>
    <row r="32" spans="1:47" ht="21" x14ac:dyDescent="0.25">
      <c r="A32" s="17" t="s">
        <v>224</v>
      </c>
      <c r="B32" s="176" t="s">
        <v>217</v>
      </c>
      <c r="C32" s="31">
        <v>1</v>
      </c>
      <c r="D32" s="327"/>
      <c r="E32" s="327"/>
      <c r="F32" s="327"/>
      <c r="G32" s="327">
        <v>1</v>
      </c>
      <c r="H32" s="20">
        <f t="shared" si="2"/>
        <v>3</v>
      </c>
      <c r="I32" s="20">
        <f t="shared" si="3"/>
        <v>108</v>
      </c>
      <c r="J32" s="21">
        <f t="shared" si="4"/>
        <v>17</v>
      </c>
      <c r="K32" s="21">
        <f t="shared" si="5"/>
        <v>4</v>
      </c>
      <c r="L32" s="21">
        <f t="shared" si="5"/>
        <v>0</v>
      </c>
      <c r="M32" s="21">
        <f t="shared" si="5"/>
        <v>4</v>
      </c>
      <c r="N32" s="21">
        <f t="shared" si="5"/>
        <v>9</v>
      </c>
      <c r="O32" s="21">
        <f t="shared" si="5"/>
        <v>91</v>
      </c>
      <c r="P32" s="326">
        <v>4</v>
      </c>
      <c r="Q32" s="326"/>
      <c r="R32" s="330">
        <v>4</v>
      </c>
      <c r="S32" s="330">
        <v>9</v>
      </c>
      <c r="T32" s="330">
        <v>91</v>
      </c>
      <c r="U32" s="23">
        <f t="shared" si="6"/>
        <v>3</v>
      </c>
      <c r="V32" s="326"/>
      <c r="W32" s="330"/>
      <c r="X32" s="330"/>
      <c r="Y32" s="330"/>
      <c r="Z32" s="330"/>
      <c r="AA32" s="23">
        <f t="shared" si="7"/>
        <v>0</v>
      </c>
      <c r="AB32" s="326"/>
      <c r="AC32" s="326"/>
      <c r="AD32" s="326"/>
      <c r="AE32" s="326"/>
      <c r="AF32" s="326"/>
      <c r="AG32" s="23">
        <f t="shared" si="8"/>
        <v>0</v>
      </c>
      <c r="AH32" s="326"/>
      <c r="AI32" s="326"/>
      <c r="AJ32" s="330"/>
      <c r="AK32" s="330"/>
      <c r="AL32" s="330"/>
      <c r="AM32" s="23">
        <f t="shared" si="9"/>
        <v>0</v>
      </c>
      <c r="AN32" s="326"/>
      <c r="AO32" s="326"/>
      <c r="AP32" s="326"/>
      <c r="AQ32" s="326"/>
      <c r="AR32" s="326"/>
      <c r="AS32" s="23">
        <f t="shared" si="10"/>
        <v>0</v>
      </c>
    </row>
    <row r="33" spans="1:45" ht="21" x14ac:dyDescent="0.25">
      <c r="A33" s="17" t="s">
        <v>226</v>
      </c>
      <c r="B33" s="176" t="s">
        <v>319</v>
      </c>
      <c r="C33" s="31"/>
      <c r="D33" s="327">
        <v>2</v>
      </c>
      <c r="E33" s="327"/>
      <c r="F33" s="327"/>
      <c r="G33" s="327">
        <v>2</v>
      </c>
      <c r="H33" s="20">
        <f t="shared" si="2"/>
        <v>2</v>
      </c>
      <c r="I33" s="20">
        <f t="shared" si="3"/>
        <v>72</v>
      </c>
      <c r="J33" s="21">
        <f t="shared" si="4"/>
        <v>12</v>
      </c>
      <c r="K33" s="21">
        <f t="shared" si="5"/>
        <v>4</v>
      </c>
      <c r="L33" s="21">
        <f t="shared" si="5"/>
        <v>0</v>
      </c>
      <c r="M33" s="21">
        <f t="shared" si="5"/>
        <v>4</v>
      </c>
      <c r="N33" s="21">
        <f t="shared" si="5"/>
        <v>4</v>
      </c>
      <c r="O33" s="21">
        <f t="shared" si="5"/>
        <v>60</v>
      </c>
      <c r="P33" s="326"/>
      <c r="Q33" s="326"/>
      <c r="R33" s="330"/>
      <c r="S33" s="330"/>
      <c r="T33" s="330"/>
      <c r="U33" s="23">
        <f t="shared" si="6"/>
        <v>0</v>
      </c>
      <c r="V33" s="326">
        <v>4</v>
      </c>
      <c r="W33" s="330"/>
      <c r="X33" s="330">
        <v>4</v>
      </c>
      <c r="Y33" s="330">
        <v>4</v>
      </c>
      <c r="Z33" s="330">
        <v>60</v>
      </c>
      <c r="AA33" s="23">
        <f t="shared" si="7"/>
        <v>2</v>
      </c>
      <c r="AB33" s="326"/>
      <c r="AC33" s="326"/>
      <c r="AD33" s="326"/>
      <c r="AE33" s="326"/>
      <c r="AF33" s="326"/>
      <c r="AG33" s="23">
        <f t="shared" si="8"/>
        <v>0</v>
      </c>
      <c r="AH33" s="326"/>
      <c r="AI33" s="326"/>
      <c r="AJ33" s="330"/>
      <c r="AK33" s="330"/>
      <c r="AL33" s="330"/>
      <c r="AM33" s="23">
        <f t="shared" si="9"/>
        <v>0</v>
      </c>
      <c r="AN33" s="326"/>
      <c r="AO33" s="326"/>
      <c r="AP33" s="326"/>
      <c r="AQ33" s="326"/>
      <c r="AR33" s="326"/>
      <c r="AS33" s="23">
        <f t="shared" si="10"/>
        <v>0</v>
      </c>
    </row>
    <row r="34" spans="1:45" ht="34.5" customHeight="1" x14ac:dyDescent="0.25">
      <c r="A34" s="17" t="s">
        <v>228</v>
      </c>
      <c r="B34" s="176" t="s">
        <v>219</v>
      </c>
      <c r="C34" s="31"/>
      <c r="D34" s="327">
        <v>2</v>
      </c>
      <c r="E34" s="327"/>
      <c r="F34" s="327"/>
      <c r="G34" s="327">
        <v>2</v>
      </c>
      <c r="H34" s="20">
        <f t="shared" si="2"/>
        <v>2</v>
      </c>
      <c r="I34" s="20">
        <f t="shared" si="3"/>
        <v>72</v>
      </c>
      <c r="J34" s="21">
        <f t="shared" si="4"/>
        <v>12</v>
      </c>
      <c r="K34" s="21">
        <f t="shared" si="5"/>
        <v>4</v>
      </c>
      <c r="L34" s="21">
        <f t="shared" si="5"/>
        <v>0</v>
      </c>
      <c r="M34" s="21">
        <f t="shared" si="5"/>
        <v>4</v>
      </c>
      <c r="N34" s="21">
        <f t="shared" si="5"/>
        <v>4</v>
      </c>
      <c r="O34" s="21">
        <f t="shared" si="5"/>
        <v>60</v>
      </c>
      <c r="P34" s="326"/>
      <c r="Q34" s="326"/>
      <c r="R34" s="330"/>
      <c r="S34" s="330"/>
      <c r="T34" s="330"/>
      <c r="U34" s="23">
        <f t="shared" si="6"/>
        <v>0</v>
      </c>
      <c r="V34" s="326">
        <v>4</v>
      </c>
      <c r="W34" s="330"/>
      <c r="X34" s="330">
        <v>4</v>
      </c>
      <c r="Y34" s="330">
        <v>4</v>
      </c>
      <c r="Z34" s="330">
        <v>60</v>
      </c>
      <c r="AA34" s="23">
        <f t="shared" si="7"/>
        <v>2</v>
      </c>
      <c r="AB34" s="326"/>
      <c r="AC34" s="326"/>
      <c r="AD34" s="326"/>
      <c r="AE34" s="326"/>
      <c r="AF34" s="326"/>
      <c r="AG34" s="23">
        <f t="shared" si="8"/>
        <v>0</v>
      </c>
      <c r="AH34" s="326"/>
      <c r="AI34" s="326"/>
      <c r="AJ34" s="330"/>
      <c r="AK34" s="330"/>
      <c r="AL34" s="330"/>
      <c r="AM34" s="23">
        <f t="shared" si="9"/>
        <v>0</v>
      </c>
      <c r="AN34" s="326"/>
      <c r="AO34" s="326"/>
      <c r="AP34" s="326"/>
      <c r="AQ34" s="326"/>
      <c r="AR34" s="326"/>
      <c r="AS34" s="23">
        <f t="shared" si="10"/>
        <v>0</v>
      </c>
    </row>
    <row r="35" spans="1:45" ht="21" customHeight="1" x14ac:dyDescent="0.25">
      <c r="A35" s="17" t="s">
        <v>230</v>
      </c>
      <c r="B35" s="176" t="s">
        <v>221</v>
      </c>
      <c r="C35" s="31"/>
      <c r="D35" s="327">
        <v>1</v>
      </c>
      <c r="E35" s="327"/>
      <c r="F35" s="327"/>
      <c r="G35" s="327">
        <v>1</v>
      </c>
      <c r="H35" s="20">
        <f t="shared" si="2"/>
        <v>2</v>
      </c>
      <c r="I35" s="20">
        <f t="shared" si="3"/>
        <v>72</v>
      </c>
      <c r="J35" s="21">
        <f t="shared" si="4"/>
        <v>14</v>
      </c>
      <c r="K35" s="21">
        <f t="shared" si="5"/>
        <v>4</v>
      </c>
      <c r="L35" s="21">
        <f t="shared" si="5"/>
        <v>0</v>
      </c>
      <c r="M35" s="21">
        <f t="shared" si="5"/>
        <v>6</v>
      </c>
      <c r="N35" s="21">
        <f t="shared" si="5"/>
        <v>4</v>
      </c>
      <c r="O35" s="21">
        <f t="shared" si="5"/>
        <v>58</v>
      </c>
      <c r="P35" s="326">
        <v>4</v>
      </c>
      <c r="Q35" s="326"/>
      <c r="R35" s="330">
        <v>6</v>
      </c>
      <c r="S35" s="330">
        <v>4</v>
      </c>
      <c r="T35" s="330">
        <v>58</v>
      </c>
      <c r="U35" s="23">
        <f t="shared" si="6"/>
        <v>2</v>
      </c>
      <c r="V35" s="326"/>
      <c r="W35" s="330"/>
      <c r="X35" s="330"/>
      <c r="Y35" s="330"/>
      <c r="Z35" s="330"/>
      <c r="AA35" s="23">
        <f t="shared" si="7"/>
        <v>0</v>
      </c>
      <c r="AB35" s="326"/>
      <c r="AC35" s="326"/>
      <c r="AD35" s="326"/>
      <c r="AE35" s="326"/>
      <c r="AF35" s="326"/>
      <c r="AG35" s="23">
        <f t="shared" si="8"/>
        <v>0</v>
      </c>
      <c r="AH35" s="326"/>
      <c r="AI35" s="326"/>
      <c r="AJ35" s="330"/>
      <c r="AK35" s="330"/>
      <c r="AL35" s="330"/>
      <c r="AM35" s="23">
        <f t="shared" si="9"/>
        <v>0</v>
      </c>
      <c r="AN35" s="326"/>
      <c r="AO35" s="326"/>
      <c r="AP35" s="326"/>
      <c r="AQ35" s="326"/>
      <c r="AR35" s="326"/>
      <c r="AS35" s="23">
        <f t="shared" si="10"/>
        <v>0</v>
      </c>
    </row>
    <row r="36" spans="1:45" ht="15" x14ac:dyDescent="0.25">
      <c r="A36" s="17" t="s">
        <v>232</v>
      </c>
      <c r="B36" s="176" t="s">
        <v>223</v>
      </c>
      <c r="C36" s="31"/>
      <c r="D36" s="327">
        <v>1</v>
      </c>
      <c r="E36" s="327"/>
      <c r="F36" s="327"/>
      <c r="G36" s="327">
        <v>1</v>
      </c>
      <c r="H36" s="20">
        <f t="shared" si="2"/>
        <v>3</v>
      </c>
      <c r="I36" s="20">
        <f t="shared" si="3"/>
        <v>108</v>
      </c>
      <c r="J36" s="21">
        <f t="shared" si="4"/>
        <v>16</v>
      </c>
      <c r="K36" s="21">
        <f t="shared" si="5"/>
        <v>6</v>
      </c>
      <c r="L36" s="21">
        <f t="shared" si="5"/>
        <v>0</v>
      </c>
      <c r="M36" s="21">
        <f t="shared" si="5"/>
        <v>6</v>
      </c>
      <c r="N36" s="21">
        <f t="shared" si="5"/>
        <v>4</v>
      </c>
      <c r="O36" s="21">
        <f t="shared" si="5"/>
        <v>92</v>
      </c>
      <c r="P36" s="326">
        <v>6</v>
      </c>
      <c r="Q36" s="326"/>
      <c r="R36" s="330">
        <v>6</v>
      </c>
      <c r="S36" s="330">
        <v>4</v>
      </c>
      <c r="T36" s="330">
        <v>92</v>
      </c>
      <c r="U36" s="23">
        <f t="shared" si="6"/>
        <v>3</v>
      </c>
      <c r="V36" s="326"/>
      <c r="W36" s="330"/>
      <c r="X36" s="330"/>
      <c r="Y36" s="330"/>
      <c r="Z36" s="330"/>
      <c r="AA36" s="23">
        <f t="shared" si="7"/>
        <v>0</v>
      </c>
      <c r="AB36" s="326"/>
      <c r="AC36" s="326"/>
      <c r="AD36" s="326"/>
      <c r="AE36" s="326"/>
      <c r="AF36" s="326"/>
      <c r="AG36" s="23">
        <f t="shared" si="8"/>
        <v>0</v>
      </c>
      <c r="AH36" s="326"/>
      <c r="AI36" s="326"/>
      <c r="AJ36" s="330"/>
      <c r="AK36" s="330"/>
      <c r="AL36" s="330"/>
      <c r="AM36" s="23">
        <f t="shared" si="9"/>
        <v>0</v>
      </c>
      <c r="AN36" s="326"/>
      <c r="AO36" s="326"/>
      <c r="AP36" s="326"/>
      <c r="AQ36" s="326"/>
      <c r="AR36" s="326"/>
      <c r="AS36" s="23">
        <f t="shared" si="10"/>
        <v>0</v>
      </c>
    </row>
    <row r="37" spans="1:45" ht="15" x14ac:dyDescent="0.25">
      <c r="A37" s="17" t="s">
        <v>234</v>
      </c>
      <c r="B37" s="176" t="s">
        <v>225</v>
      </c>
      <c r="C37" s="31">
        <v>2</v>
      </c>
      <c r="D37" s="327"/>
      <c r="E37" s="327"/>
      <c r="F37" s="327">
        <v>2</v>
      </c>
      <c r="G37" s="327"/>
      <c r="H37" s="20">
        <f t="shared" si="2"/>
        <v>6</v>
      </c>
      <c r="I37" s="20">
        <f t="shared" si="3"/>
        <v>216</v>
      </c>
      <c r="J37" s="21">
        <f t="shared" si="4"/>
        <v>19</v>
      </c>
      <c r="K37" s="21">
        <f t="shared" si="5"/>
        <v>4</v>
      </c>
      <c r="L37" s="21">
        <f t="shared" si="5"/>
        <v>0</v>
      </c>
      <c r="M37" s="21">
        <f t="shared" si="5"/>
        <v>6</v>
      </c>
      <c r="N37" s="21">
        <f t="shared" si="5"/>
        <v>9</v>
      </c>
      <c r="O37" s="21">
        <f t="shared" si="5"/>
        <v>197</v>
      </c>
      <c r="P37" s="326"/>
      <c r="Q37" s="326"/>
      <c r="R37" s="330"/>
      <c r="S37" s="330"/>
      <c r="T37" s="330"/>
      <c r="U37" s="23">
        <f t="shared" si="6"/>
        <v>0</v>
      </c>
      <c r="V37" s="326">
        <v>4</v>
      </c>
      <c r="W37" s="330"/>
      <c r="X37" s="330">
        <v>6</v>
      </c>
      <c r="Y37" s="330">
        <v>9</v>
      </c>
      <c r="Z37" s="330">
        <v>197</v>
      </c>
      <c r="AA37" s="23">
        <f t="shared" si="7"/>
        <v>6</v>
      </c>
      <c r="AB37" s="326"/>
      <c r="AC37" s="326"/>
      <c r="AD37" s="326"/>
      <c r="AE37" s="326"/>
      <c r="AF37" s="326"/>
      <c r="AG37" s="23">
        <f t="shared" si="8"/>
        <v>0</v>
      </c>
      <c r="AH37" s="326"/>
      <c r="AI37" s="326"/>
      <c r="AJ37" s="330"/>
      <c r="AK37" s="330"/>
      <c r="AL37" s="330"/>
      <c r="AM37" s="23">
        <f t="shared" si="9"/>
        <v>0</v>
      </c>
      <c r="AN37" s="326"/>
      <c r="AO37" s="326"/>
      <c r="AP37" s="326"/>
      <c r="AQ37" s="326"/>
      <c r="AR37" s="326"/>
      <c r="AS37" s="23">
        <f t="shared" si="10"/>
        <v>0</v>
      </c>
    </row>
    <row r="38" spans="1:45" ht="15" x14ac:dyDescent="0.25">
      <c r="A38" s="17" t="s">
        <v>236</v>
      </c>
      <c r="B38" s="176" t="s">
        <v>227</v>
      </c>
      <c r="C38" s="31">
        <v>1</v>
      </c>
      <c r="D38" s="327"/>
      <c r="E38" s="327"/>
      <c r="F38" s="327"/>
      <c r="G38" s="327">
        <v>1</v>
      </c>
      <c r="H38" s="20">
        <f t="shared" si="2"/>
        <v>7</v>
      </c>
      <c r="I38" s="20">
        <f t="shared" si="3"/>
        <v>252</v>
      </c>
      <c r="J38" s="21">
        <f t="shared" si="4"/>
        <v>23</v>
      </c>
      <c r="K38" s="21">
        <f t="shared" si="5"/>
        <v>8</v>
      </c>
      <c r="L38" s="21">
        <f t="shared" si="5"/>
        <v>0</v>
      </c>
      <c r="M38" s="21">
        <f t="shared" si="5"/>
        <v>6</v>
      </c>
      <c r="N38" s="21">
        <f t="shared" si="5"/>
        <v>9</v>
      </c>
      <c r="O38" s="21">
        <f t="shared" si="5"/>
        <v>229</v>
      </c>
      <c r="P38" s="326">
        <v>8</v>
      </c>
      <c r="Q38" s="326"/>
      <c r="R38" s="330">
        <v>6</v>
      </c>
      <c r="S38" s="330">
        <v>9</v>
      </c>
      <c r="T38" s="330">
        <v>229</v>
      </c>
      <c r="U38" s="23">
        <f t="shared" si="6"/>
        <v>7</v>
      </c>
      <c r="V38" s="326"/>
      <c r="W38" s="330"/>
      <c r="X38" s="330"/>
      <c r="Y38" s="330"/>
      <c r="Z38" s="330"/>
      <c r="AA38" s="23">
        <f t="shared" si="7"/>
        <v>0</v>
      </c>
      <c r="AB38" s="326"/>
      <c r="AC38" s="326"/>
      <c r="AD38" s="330"/>
      <c r="AE38" s="330"/>
      <c r="AF38" s="330"/>
      <c r="AG38" s="23">
        <f t="shared" si="8"/>
        <v>0</v>
      </c>
      <c r="AH38" s="326"/>
      <c r="AI38" s="326"/>
      <c r="AJ38" s="330"/>
      <c r="AK38" s="330"/>
      <c r="AL38" s="330"/>
      <c r="AM38" s="23">
        <f t="shared" si="9"/>
        <v>0</v>
      </c>
      <c r="AN38" s="326"/>
      <c r="AO38" s="326"/>
      <c r="AP38" s="326"/>
      <c r="AQ38" s="326"/>
      <c r="AR38" s="326"/>
      <c r="AS38" s="23">
        <f t="shared" si="10"/>
        <v>0</v>
      </c>
    </row>
    <row r="39" spans="1:45" ht="19.5" customHeight="1" x14ac:dyDescent="0.25">
      <c r="A39" s="17" t="s">
        <v>237</v>
      </c>
      <c r="B39" s="176" t="s">
        <v>229</v>
      </c>
      <c r="C39" s="31"/>
      <c r="D39" s="327"/>
      <c r="E39" s="327">
        <v>3</v>
      </c>
      <c r="F39" s="327"/>
      <c r="G39" s="327">
        <v>3</v>
      </c>
      <c r="H39" s="20">
        <f t="shared" si="2"/>
        <v>3</v>
      </c>
      <c r="I39" s="20">
        <f t="shared" si="3"/>
        <v>108</v>
      </c>
      <c r="J39" s="21">
        <f t="shared" si="4"/>
        <v>20</v>
      </c>
      <c r="K39" s="21">
        <f t="shared" si="5"/>
        <v>6</v>
      </c>
      <c r="L39" s="21">
        <f t="shared" si="5"/>
        <v>0</v>
      </c>
      <c r="M39" s="21">
        <f t="shared" si="5"/>
        <v>10</v>
      </c>
      <c r="N39" s="21">
        <f t="shared" si="5"/>
        <v>4</v>
      </c>
      <c r="O39" s="21">
        <f t="shared" si="5"/>
        <v>88</v>
      </c>
      <c r="P39" s="326"/>
      <c r="Q39" s="326"/>
      <c r="R39" s="330"/>
      <c r="S39" s="330"/>
      <c r="T39" s="330"/>
      <c r="U39" s="23">
        <f t="shared" si="6"/>
        <v>0</v>
      </c>
      <c r="V39" s="326"/>
      <c r="W39" s="330"/>
      <c r="X39" s="330"/>
      <c r="Y39" s="330"/>
      <c r="Z39" s="330"/>
      <c r="AA39" s="23">
        <f t="shared" si="7"/>
        <v>0</v>
      </c>
      <c r="AB39" s="326">
        <v>6</v>
      </c>
      <c r="AC39" s="326"/>
      <c r="AD39" s="330">
        <v>10</v>
      </c>
      <c r="AE39" s="330">
        <v>4</v>
      </c>
      <c r="AF39" s="330">
        <v>88</v>
      </c>
      <c r="AG39" s="23">
        <f t="shared" si="8"/>
        <v>3</v>
      </c>
      <c r="AH39" s="326"/>
      <c r="AI39" s="326"/>
      <c r="AJ39" s="330"/>
      <c r="AK39" s="330"/>
      <c r="AL39" s="330"/>
      <c r="AM39" s="23">
        <f t="shared" si="9"/>
        <v>0</v>
      </c>
      <c r="AN39" s="326"/>
      <c r="AO39" s="326"/>
      <c r="AP39" s="326"/>
      <c r="AQ39" s="326"/>
      <c r="AR39" s="326"/>
      <c r="AS39" s="23">
        <f t="shared" si="10"/>
        <v>0</v>
      </c>
    </row>
    <row r="40" spans="1:45" ht="15.75" customHeight="1" x14ac:dyDescent="0.25">
      <c r="A40" s="17" t="s">
        <v>239</v>
      </c>
      <c r="B40" s="176" t="s">
        <v>233</v>
      </c>
      <c r="C40" s="31">
        <v>3</v>
      </c>
      <c r="D40" s="327"/>
      <c r="E40" s="327"/>
      <c r="F40" s="327">
        <v>3</v>
      </c>
      <c r="G40" s="327"/>
      <c r="H40" s="20">
        <f t="shared" si="2"/>
        <v>6</v>
      </c>
      <c r="I40" s="20">
        <f t="shared" si="3"/>
        <v>216</v>
      </c>
      <c r="J40" s="21">
        <f t="shared" si="4"/>
        <v>25</v>
      </c>
      <c r="K40" s="21">
        <f t="shared" si="5"/>
        <v>6</v>
      </c>
      <c r="L40" s="21">
        <f t="shared" si="5"/>
        <v>0</v>
      </c>
      <c r="M40" s="21">
        <f t="shared" si="5"/>
        <v>10</v>
      </c>
      <c r="N40" s="21">
        <f t="shared" si="5"/>
        <v>9</v>
      </c>
      <c r="O40" s="21">
        <f t="shared" si="5"/>
        <v>191</v>
      </c>
      <c r="P40" s="326"/>
      <c r="Q40" s="326"/>
      <c r="R40" s="330"/>
      <c r="S40" s="330"/>
      <c r="T40" s="330"/>
      <c r="U40" s="23">
        <f t="shared" si="6"/>
        <v>0</v>
      </c>
      <c r="V40" s="326"/>
      <c r="W40" s="330"/>
      <c r="X40" s="330"/>
      <c r="Y40" s="330"/>
      <c r="Z40" s="330"/>
      <c r="AA40" s="23">
        <f t="shared" si="7"/>
        <v>0</v>
      </c>
      <c r="AB40" s="326">
        <v>6</v>
      </c>
      <c r="AC40" s="326"/>
      <c r="AD40" s="330">
        <v>10</v>
      </c>
      <c r="AE40" s="330">
        <v>9</v>
      </c>
      <c r="AF40" s="330">
        <v>191</v>
      </c>
      <c r="AG40" s="23">
        <f t="shared" si="8"/>
        <v>6</v>
      </c>
      <c r="AH40" s="326"/>
      <c r="AI40" s="326"/>
      <c r="AJ40" s="330"/>
      <c r="AK40" s="330"/>
      <c r="AL40" s="330"/>
      <c r="AM40" s="23">
        <f t="shared" si="9"/>
        <v>0</v>
      </c>
      <c r="AN40" s="326"/>
      <c r="AO40" s="326"/>
      <c r="AP40" s="326"/>
      <c r="AQ40" s="326"/>
      <c r="AR40" s="326"/>
      <c r="AS40" s="23">
        <f t="shared" si="10"/>
        <v>0</v>
      </c>
    </row>
    <row r="41" spans="1:45" ht="21" customHeight="1" x14ac:dyDescent="0.25">
      <c r="A41" s="17" t="s">
        <v>240</v>
      </c>
      <c r="B41" s="176" t="s">
        <v>235</v>
      </c>
      <c r="C41" s="31">
        <v>4</v>
      </c>
      <c r="D41" s="327"/>
      <c r="E41" s="327"/>
      <c r="F41" s="327"/>
      <c r="G41" s="327">
        <v>4</v>
      </c>
      <c r="H41" s="20">
        <f t="shared" si="2"/>
        <v>3</v>
      </c>
      <c r="I41" s="20">
        <f t="shared" si="3"/>
        <v>108</v>
      </c>
      <c r="J41" s="21">
        <f t="shared" si="4"/>
        <v>19</v>
      </c>
      <c r="K41" s="21">
        <f t="shared" si="5"/>
        <v>4</v>
      </c>
      <c r="L41" s="21">
        <f t="shared" si="5"/>
        <v>0</v>
      </c>
      <c r="M41" s="21">
        <f t="shared" si="5"/>
        <v>6</v>
      </c>
      <c r="N41" s="21">
        <f t="shared" si="5"/>
        <v>9</v>
      </c>
      <c r="O41" s="21">
        <f t="shared" si="5"/>
        <v>89</v>
      </c>
      <c r="P41" s="326"/>
      <c r="Q41" s="326"/>
      <c r="R41" s="330"/>
      <c r="S41" s="330"/>
      <c r="T41" s="330"/>
      <c r="U41" s="23">
        <f t="shared" si="6"/>
        <v>0</v>
      </c>
      <c r="V41" s="326"/>
      <c r="W41" s="330"/>
      <c r="X41" s="330"/>
      <c r="Y41" s="330"/>
      <c r="Z41" s="330"/>
      <c r="AA41" s="23">
        <f t="shared" si="7"/>
        <v>0</v>
      </c>
      <c r="AB41" s="326"/>
      <c r="AC41" s="326"/>
      <c r="AD41" s="330"/>
      <c r="AE41" s="330"/>
      <c r="AF41" s="330"/>
      <c r="AG41" s="23">
        <f t="shared" si="8"/>
        <v>0</v>
      </c>
      <c r="AH41" s="326">
        <v>4</v>
      </c>
      <c r="AI41" s="326"/>
      <c r="AJ41" s="330">
        <v>6</v>
      </c>
      <c r="AK41" s="330">
        <v>9</v>
      </c>
      <c r="AL41" s="330">
        <v>89</v>
      </c>
      <c r="AM41" s="23">
        <f t="shared" si="9"/>
        <v>3</v>
      </c>
      <c r="AN41" s="326"/>
      <c r="AO41" s="326"/>
      <c r="AP41" s="326"/>
      <c r="AQ41" s="326"/>
      <c r="AR41" s="326"/>
      <c r="AS41" s="23">
        <f t="shared" si="10"/>
        <v>0</v>
      </c>
    </row>
    <row r="42" spans="1:45" ht="31.5" x14ac:dyDescent="0.25">
      <c r="A42" s="17" t="s">
        <v>242</v>
      </c>
      <c r="B42" s="176" t="s">
        <v>320</v>
      </c>
      <c r="C42" s="31">
        <v>4</v>
      </c>
      <c r="D42" s="327"/>
      <c r="E42" s="327"/>
      <c r="F42" s="327"/>
      <c r="G42" s="327">
        <v>4</v>
      </c>
      <c r="H42" s="20">
        <f t="shared" si="2"/>
        <v>4</v>
      </c>
      <c r="I42" s="20">
        <f t="shared" si="3"/>
        <v>144</v>
      </c>
      <c r="J42" s="21">
        <f t="shared" si="4"/>
        <v>21</v>
      </c>
      <c r="K42" s="21">
        <f t="shared" si="5"/>
        <v>6</v>
      </c>
      <c r="L42" s="21">
        <f t="shared" si="5"/>
        <v>0</v>
      </c>
      <c r="M42" s="21">
        <f t="shared" si="5"/>
        <v>6</v>
      </c>
      <c r="N42" s="21">
        <f t="shared" si="5"/>
        <v>9</v>
      </c>
      <c r="O42" s="21">
        <f t="shared" si="5"/>
        <v>123</v>
      </c>
      <c r="P42" s="326"/>
      <c r="Q42" s="326"/>
      <c r="R42" s="330"/>
      <c r="S42" s="330"/>
      <c r="T42" s="330"/>
      <c r="U42" s="23">
        <f t="shared" si="6"/>
        <v>0</v>
      </c>
      <c r="V42" s="326"/>
      <c r="W42" s="330"/>
      <c r="X42" s="330"/>
      <c r="Y42" s="330"/>
      <c r="Z42" s="330"/>
      <c r="AA42" s="23">
        <f t="shared" si="7"/>
        <v>0</v>
      </c>
      <c r="AB42" s="326"/>
      <c r="AC42" s="326"/>
      <c r="AD42" s="330"/>
      <c r="AE42" s="330"/>
      <c r="AF42" s="330"/>
      <c r="AG42" s="23">
        <f t="shared" si="8"/>
        <v>0</v>
      </c>
      <c r="AH42" s="326">
        <v>6</v>
      </c>
      <c r="AI42" s="326"/>
      <c r="AJ42" s="330">
        <v>6</v>
      </c>
      <c r="AK42" s="330">
        <v>9</v>
      </c>
      <c r="AL42" s="330">
        <v>123</v>
      </c>
      <c r="AM42" s="23">
        <f t="shared" si="9"/>
        <v>4</v>
      </c>
      <c r="AN42" s="326"/>
      <c r="AO42" s="326"/>
      <c r="AP42" s="326"/>
      <c r="AQ42" s="326"/>
      <c r="AR42" s="326"/>
      <c r="AS42" s="23">
        <f t="shared" si="10"/>
        <v>0</v>
      </c>
    </row>
    <row r="43" spans="1:45" ht="42" x14ac:dyDescent="0.25">
      <c r="A43" s="17" t="s">
        <v>243</v>
      </c>
      <c r="B43" s="176" t="s">
        <v>238</v>
      </c>
      <c r="C43" s="31"/>
      <c r="D43" s="327">
        <v>4</v>
      </c>
      <c r="E43" s="327"/>
      <c r="F43" s="327"/>
      <c r="G43" s="327">
        <v>4</v>
      </c>
      <c r="H43" s="20">
        <f t="shared" si="2"/>
        <v>2</v>
      </c>
      <c r="I43" s="20">
        <f t="shared" si="3"/>
        <v>72</v>
      </c>
      <c r="J43" s="21">
        <f t="shared" si="4"/>
        <v>16</v>
      </c>
      <c r="K43" s="21">
        <f t="shared" si="5"/>
        <v>4</v>
      </c>
      <c r="L43" s="21">
        <f t="shared" si="5"/>
        <v>0</v>
      </c>
      <c r="M43" s="21">
        <f t="shared" si="5"/>
        <v>8</v>
      </c>
      <c r="N43" s="21">
        <f t="shared" si="5"/>
        <v>4</v>
      </c>
      <c r="O43" s="21">
        <f t="shared" si="5"/>
        <v>56</v>
      </c>
      <c r="P43" s="326"/>
      <c r="Q43" s="326"/>
      <c r="R43" s="330"/>
      <c r="S43" s="330"/>
      <c r="T43" s="330"/>
      <c r="U43" s="23">
        <f t="shared" si="6"/>
        <v>0</v>
      </c>
      <c r="V43" s="326"/>
      <c r="W43" s="330"/>
      <c r="X43" s="330"/>
      <c r="Y43" s="330"/>
      <c r="Z43" s="330"/>
      <c r="AA43" s="23">
        <f t="shared" si="7"/>
        <v>0</v>
      </c>
      <c r="AB43" s="326"/>
      <c r="AC43" s="326"/>
      <c r="AD43" s="330"/>
      <c r="AE43" s="330"/>
      <c r="AF43" s="330"/>
      <c r="AG43" s="23">
        <f t="shared" si="8"/>
        <v>0</v>
      </c>
      <c r="AH43" s="326">
        <v>4</v>
      </c>
      <c r="AI43" s="326"/>
      <c r="AJ43" s="330">
        <v>8</v>
      </c>
      <c r="AK43" s="330">
        <v>4</v>
      </c>
      <c r="AL43" s="330">
        <v>56</v>
      </c>
      <c r="AM43" s="23">
        <f t="shared" si="9"/>
        <v>2</v>
      </c>
      <c r="AN43" s="326"/>
      <c r="AO43" s="326"/>
      <c r="AP43" s="326"/>
      <c r="AQ43" s="326"/>
      <c r="AR43" s="326"/>
      <c r="AS43" s="23">
        <f t="shared" si="10"/>
        <v>0</v>
      </c>
    </row>
    <row r="44" spans="1:45" ht="21" customHeight="1" x14ac:dyDescent="0.25">
      <c r="A44" s="17" t="s">
        <v>245</v>
      </c>
      <c r="B44" s="176" t="s">
        <v>321</v>
      </c>
      <c r="C44" s="31"/>
      <c r="D44" s="327">
        <v>2</v>
      </c>
      <c r="E44" s="327"/>
      <c r="F44" s="327"/>
      <c r="G44" s="327">
        <v>2</v>
      </c>
      <c r="H44" s="20">
        <f t="shared" si="2"/>
        <v>3</v>
      </c>
      <c r="I44" s="20">
        <f t="shared" si="3"/>
        <v>108</v>
      </c>
      <c r="J44" s="21">
        <f t="shared" si="4"/>
        <v>12</v>
      </c>
      <c r="K44" s="21">
        <f t="shared" si="5"/>
        <v>4</v>
      </c>
      <c r="L44" s="21">
        <f t="shared" si="5"/>
        <v>0</v>
      </c>
      <c r="M44" s="21">
        <f t="shared" si="5"/>
        <v>4</v>
      </c>
      <c r="N44" s="21">
        <f t="shared" si="5"/>
        <v>4</v>
      </c>
      <c r="O44" s="21">
        <f t="shared" si="5"/>
        <v>96</v>
      </c>
      <c r="P44" s="326"/>
      <c r="Q44" s="326"/>
      <c r="R44" s="330"/>
      <c r="S44" s="330"/>
      <c r="T44" s="330"/>
      <c r="U44" s="23">
        <f t="shared" si="6"/>
        <v>0</v>
      </c>
      <c r="V44" s="326">
        <v>4</v>
      </c>
      <c r="W44" s="330"/>
      <c r="X44" s="330">
        <v>4</v>
      </c>
      <c r="Y44" s="330">
        <v>4</v>
      </c>
      <c r="Z44" s="330">
        <v>96</v>
      </c>
      <c r="AA44" s="23">
        <f t="shared" si="7"/>
        <v>3</v>
      </c>
      <c r="AB44" s="326"/>
      <c r="AC44" s="326"/>
      <c r="AD44" s="330"/>
      <c r="AE44" s="330"/>
      <c r="AF44" s="330"/>
      <c r="AG44" s="23">
        <f t="shared" si="8"/>
        <v>0</v>
      </c>
      <c r="AH44" s="326"/>
      <c r="AI44" s="326"/>
      <c r="AJ44" s="330"/>
      <c r="AK44" s="330"/>
      <c r="AL44" s="330"/>
      <c r="AM44" s="23">
        <f t="shared" si="9"/>
        <v>0</v>
      </c>
      <c r="AN44" s="326"/>
      <c r="AO44" s="326"/>
      <c r="AP44" s="326"/>
      <c r="AQ44" s="326"/>
      <c r="AR44" s="326"/>
      <c r="AS44" s="23">
        <f t="shared" si="10"/>
        <v>0</v>
      </c>
    </row>
    <row r="45" spans="1:45" ht="17.25" customHeight="1" x14ac:dyDescent="0.25">
      <c r="A45" s="17" t="s">
        <v>247</v>
      </c>
      <c r="B45" s="176" t="s">
        <v>241</v>
      </c>
      <c r="C45" s="31">
        <v>1</v>
      </c>
      <c r="D45" s="327"/>
      <c r="E45" s="327"/>
      <c r="F45" s="327"/>
      <c r="G45" s="327">
        <v>1</v>
      </c>
      <c r="H45" s="20">
        <f t="shared" si="2"/>
        <v>4</v>
      </c>
      <c r="I45" s="20">
        <f t="shared" si="3"/>
        <v>144</v>
      </c>
      <c r="J45" s="21">
        <f t="shared" si="4"/>
        <v>23</v>
      </c>
      <c r="K45" s="21">
        <f t="shared" si="5"/>
        <v>8</v>
      </c>
      <c r="L45" s="21">
        <f t="shared" si="5"/>
        <v>0</v>
      </c>
      <c r="M45" s="21">
        <f t="shared" si="5"/>
        <v>6</v>
      </c>
      <c r="N45" s="21">
        <f t="shared" si="5"/>
        <v>9</v>
      </c>
      <c r="O45" s="21">
        <f t="shared" si="5"/>
        <v>121</v>
      </c>
      <c r="P45" s="326">
        <v>8</v>
      </c>
      <c r="Q45" s="326"/>
      <c r="R45" s="330">
        <v>6</v>
      </c>
      <c r="S45" s="330">
        <v>9</v>
      </c>
      <c r="T45" s="330">
        <v>121</v>
      </c>
      <c r="U45" s="23">
        <f t="shared" si="6"/>
        <v>4</v>
      </c>
      <c r="V45" s="326"/>
      <c r="W45" s="330"/>
      <c r="X45" s="330"/>
      <c r="Y45" s="330"/>
      <c r="Z45" s="330"/>
      <c r="AA45" s="23">
        <f t="shared" si="7"/>
        <v>0</v>
      </c>
      <c r="AB45" s="326"/>
      <c r="AC45" s="326"/>
      <c r="AD45" s="330"/>
      <c r="AE45" s="330"/>
      <c r="AF45" s="330"/>
      <c r="AG45" s="23">
        <f t="shared" si="8"/>
        <v>0</v>
      </c>
      <c r="AH45" s="326"/>
      <c r="AI45" s="326"/>
      <c r="AJ45" s="330"/>
      <c r="AK45" s="330"/>
      <c r="AL45" s="330"/>
      <c r="AM45" s="23">
        <f t="shared" si="9"/>
        <v>0</v>
      </c>
      <c r="AN45" s="326"/>
      <c r="AO45" s="326"/>
      <c r="AP45" s="326"/>
      <c r="AQ45" s="326"/>
      <c r="AR45" s="326"/>
      <c r="AS45" s="23">
        <f t="shared" si="10"/>
        <v>0</v>
      </c>
    </row>
    <row r="46" spans="1:45" ht="25.5" customHeight="1" x14ac:dyDescent="0.25">
      <c r="A46" s="17" t="s">
        <v>249</v>
      </c>
      <c r="B46" s="176" t="s">
        <v>361</v>
      </c>
      <c r="C46" s="31"/>
      <c r="D46" s="327"/>
      <c r="E46" s="327">
        <v>3</v>
      </c>
      <c r="F46" s="327"/>
      <c r="G46" s="327">
        <v>3</v>
      </c>
      <c r="H46" s="20">
        <f t="shared" si="2"/>
        <v>3</v>
      </c>
      <c r="I46" s="20">
        <f t="shared" si="3"/>
        <v>108</v>
      </c>
      <c r="J46" s="21">
        <f t="shared" si="4"/>
        <v>16</v>
      </c>
      <c r="K46" s="21">
        <f t="shared" si="5"/>
        <v>4</v>
      </c>
      <c r="L46" s="21">
        <f t="shared" si="5"/>
        <v>0</v>
      </c>
      <c r="M46" s="21">
        <f t="shared" si="5"/>
        <v>8</v>
      </c>
      <c r="N46" s="21">
        <f t="shared" si="5"/>
        <v>4</v>
      </c>
      <c r="O46" s="21">
        <f t="shared" si="5"/>
        <v>92</v>
      </c>
      <c r="P46" s="326"/>
      <c r="Q46" s="326"/>
      <c r="R46" s="330"/>
      <c r="S46" s="330"/>
      <c r="T46" s="330"/>
      <c r="U46" s="23">
        <f t="shared" si="6"/>
        <v>0</v>
      </c>
      <c r="V46" s="326"/>
      <c r="W46" s="330"/>
      <c r="X46" s="330"/>
      <c r="Y46" s="330"/>
      <c r="Z46" s="330"/>
      <c r="AA46" s="23">
        <f t="shared" si="7"/>
        <v>0</v>
      </c>
      <c r="AB46" s="326">
        <v>4</v>
      </c>
      <c r="AC46" s="326"/>
      <c r="AD46" s="330">
        <v>8</v>
      </c>
      <c r="AE46" s="330">
        <v>4</v>
      </c>
      <c r="AF46" s="330">
        <v>92</v>
      </c>
      <c r="AG46" s="23">
        <f t="shared" si="8"/>
        <v>3</v>
      </c>
      <c r="AH46" s="326"/>
      <c r="AI46" s="326"/>
      <c r="AJ46" s="330"/>
      <c r="AK46" s="330"/>
      <c r="AL46" s="330"/>
      <c r="AM46" s="23">
        <f t="shared" si="9"/>
        <v>0</v>
      </c>
      <c r="AN46" s="326"/>
      <c r="AO46" s="326"/>
      <c r="AP46" s="326"/>
      <c r="AQ46" s="326"/>
      <c r="AR46" s="326"/>
      <c r="AS46" s="23">
        <f t="shared" si="10"/>
        <v>0</v>
      </c>
    </row>
    <row r="47" spans="1:45" ht="21" customHeight="1" x14ac:dyDescent="0.25">
      <c r="A47" s="17" t="s">
        <v>342</v>
      </c>
      <c r="B47" s="176" t="s">
        <v>248</v>
      </c>
      <c r="C47" s="31">
        <v>3</v>
      </c>
      <c r="D47" s="327"/>
      <c r="E47" s="327"/>
      <c r="F47" s="327"/>
      <c r="G47" s="327">
        <v>3</v>
      </c>
      <c r="H47" s="20">
        <f t="shared" si="2"/>
        <v>3</v>
      </c>
      <c r="I47" s="20">
        <f t="shared" si="3"/>
        <v>108</v>
      </c>
      <c r="J47" s="21">
        <f t="shared" si="4"/>
        <v>21</v>
      </c>
      <c r="K47" s="21">
        <f t="shared" si="5"/>
        <v>4</v>
      </c>
      <c r="L47" s="21">
        <f t="shared" si="5"/>
        <v>0</v>
      </c>
      <c r="M47" s="21">
        <f t="shared" si="5"/>
        <v>8</v>
      </c>
      <c r="N47" s="21">
        <f t="shared" si="5"/>
        <v>9</v>
      </c>
      <c r="O47" s="21">
        <f t="shared" si="5"/>
        <v>87</v>
      </c>
      <c r="P47" s="326"/>
      <c r="Q47" s="326"/>
      <c r="R47" s="330"/>
      <c r="S47" s="330"/>
      <c r="T47" s="330"/>
      <c r="U47" s="23">
        <f t="shared" si="6"/>
        <v>0</v>
      </c>
      <c r="V47" s="326"/>
      <c r="W47" s="330"/>
      <c r="X47" s="330"/>
      <c r="Y47" s="330"/>
      <c r="Z47" s="330"/>
      <c r="AA47" s="23">
        <f t="shared" si="7"/>
        <v>0</v>
      </c>
      <c r="AB47" s="326">
        <v>4</v>
      </c>
      <c r="AC47" s="326"/>
      <c r="AD47" s="330">
        <v>8</v>
      </c>
      <c r="AE47" s="330">
        <v>9</v>
      </c>
      <c r="AF47" s="330">
        <v>87</v>
      </c>
      <c r="AG47" s="23">
        <f t="shared" si="8"/>
        <v>3</v>
      </c>
      <c r="AH47" s="326"/>
      <c r="AI47" s="326"/>
      <c r="AJ47" s="330"/>
      <c r="AK47" s="330"/>
      <c r="AL47" s="330"/>
      <c r="AM47" s="23">
        <f t="shared" si="9"/>
        <v>0</v>
      </c>
      <c r="AN47" s="326"/>
      <c r="AO47" s="326"/>
      <c r="AP47" s="326"/>
      <c r="AQ47" s="326"/>
      <c r="AR47" s="326"/>
      <c r="AS47" s="23">
        <f t="shared" si="10"/>
        <v>0</v>
      </c>
    </row>
    <row r="48" spans="1:45" ht="21" customHeight="1" x14ac:dyDescent="0.25">
      <c r="A48" s="17" t="s">
        <v>343</v>
      </c>
      <c r="B48" s="177" t="s">
        <v>324</v>
      </c>
      <c r="C48" s="31"/>
      <c r="D48" s="327">
        <v>2</v>
      </c>
      <c r="E48" s="327"/>
      <c r="F48" s="327"/>
      <c r="G48" s="327">
        <v>2</v>
      </c>
      <c r="H48" s="20">
        <f t="shared" si="2"/>
        <v>2</v>
      </c>
      <c r="I48" s="20">
        <f t="shared" si="3"/>
        <v>72</v>
      </c>
      <c r="J48" s="21">
        <f t="shared" si="4"/>
        <v>16</v>
      </c>
      <c r="K48" s="21">
        <f t="shared" si="5"/>
        <v>4</v>
      </c>
      <c r="L48" s="21">
        <f t="shared" si="5"/>
        <v>0</v>
      </c>
      <c r="M48" s="21">
        <f t="shared" si="5"/>
        <v>8</v>
      </c>
      <c r="N48" s="21">
        <f t="shared" si="5"/>
        <v>4</v>
      </c>
      <c r="O48" s="21">
        <f t="shared" si="5"/>
        <v>56</v>
      </c>
      <c r="P48" s="326"/>
      <c r="Q48" s="326"/>
      <c r="R48" s="330"/>
      <c r="S48" s="330"/>
      <c r="T48" s="330"/>
      <c r="U48" s="23">
        <f t="shared" si="6"/>
        <v>0</v>
      </c>
      <c r="V48" s="371">
        <v>4</v>
      </c>
      <c r="W48" s="371"/>
      <c r="X48" s="330">
        <v>8</v>
      </c>
      <c r="Y48" s="330">
        <v>4</v>
      </c>
      <c r="Z48" s="330">
        <v>56</v>
      </c>
      <c r="AA48" s="23">
        <f t="shared" si="7"/>
        <v>2</v>
      </c>
      <c r="AB48" s="326"/>
      <c r="AC48" s="326"/>
      <c r="AD48" s="330"/>
      <c r="AE48" s="330"/>
      <c r="AF48" s="330"/>
      <c r="AG48" s="23">
        <f t="shared" si="8"/>
        <v>0</v>
      </c>
      <c r="AH48" s="326"/>
      <c r="AI48" s="326"/>
      <c r="AJ48" s="330"/>
      <c r="AK48" s="330"/>
      <c r="AL48" s="330"/>
      <c r="AM48" s="23">
        <f t="shared" si="9"/>
        <v>0</v>
      </c>
      <c r="AN48" s="326"/>
      <c r="AO48" s="326"/>
      <c r="AP48" s="326"/>
      <c r="AQ48" s="326"/>
      <c r="AR48" s="326"/>
      <c r="AS48" s="23">
        <f t="shared" si="10"/>
        <v>0</v>
      </c>
    </row>
    <row r="49" spans="1:47" ht="17.25" customHeight="1" x14ac:dyDescent="0.25">
      <c r="A49" s="17" t="s">
        <v>344</v>
      </c>
      <c r="B49" s="176" t="s">
        <v>251</v>
      </c>
      <c r="C49" s="31"/>
      <c r="D49" s="327">
        <v>2</v>
      </c>
      <c r="E49" s="327"/>
      <c r="F49" s="327"/>
      <c r="G49" s="327">
        <v>2</v>
      </c>
      <c r="H49" s="38">
        <f t="shared" si="2"/>
        <v>3</v>
      </c>
      <c r="I49" s="38">
        <f>SUM(O49,J49)</f>
        <v>108</v>
      </c>
      <c r="J49" s="39">
        <f>SUM(K49:N49)</f>
        <v>12</v>
      </c>
      <c r="K49" s="39">
        <f t="shared" si="5"/>
        <v>4</v>
      </c>
      <c r="L49" s="39">
        <f t="shared" si="5"/>
        <v>0</v>
      </c>
      <c r="M49" s="39">
        <f t="shared" si="5"/>
        <v>4</v>
      </c>
      <c r="N49" s="39">
        <f t="shared" si="5"/>
        <v>4</v>
      </c>
      <c r="O49" s="39">
        <f t="shared" si="5"/>
        <v>96</v>
      </c>
      <c r="P49" s="326"/>
      <c r="Q49" s="326"/>
      <c r="R49" s="330"/>
      <c r="S49" s="330"/>
      <c r="T49" s="330"/>
      <c r="U49" s="40">
        <f t="shared" si="6"/>
        <v>0</v>
      </c>
      <c r="V49" s="326">
        <v>4</v>
      </c>
      <c r="W49" s="330"/>
      <c r="X49" s="330">
        <v>4</v>
      </c>
      <c r="Y49" s="330">
        <v>4</v>
      </c>
      <c r="Z49" s="330">
        <v>96</v>
      </c>
      <c r="AA49" s="40">
        <f t="shared" si="7"/>
        <v>3</v>
      </c>
      <c r="AB49" s="326"/>
      <c r="AC49" s="326"/>
      <c r="AD49" s="330"/>
      <c r="AE49" s="330"/>
      <c r="AF49" s="330"/>
      <c r="AG49" s="40">
        <f t="shared" si="8"/>
        <v>0</v>
      </c>
      <c r="AH49" s="326"/>
      <c r="AI49" s="326"/>
      <c r="AJ49" s="330"/>
      <c r="AK49" s="330"/>
      <c r="AL49" s="330"/>
      <c r="AM49" s="40">
        <f t="shared" si="9"/>
        <v>0</v>
      </c>
      <c r="AN49" s="326"/>
      <c r="AO49" s="326"/>
      <c r="AP49" s="326"/>
      <c r="AQ49" s="326"/>
      <c r="AR49" s="326"/>
      <c r="AS49" s="40">
        <f t="shared" si="10"/>
        <v>0</v>
      </c>
    </row>
    <row r="50" spans="1:47" ht="17.25" customHeight="1" x14ac:dyDescent="0.25">
      <c r="A50" s="17" t="s">
        <v>345</v>
      </c>
      <c r="B50" s="176" t="s">
        <v>323</v>
      </c>
      <c r="C50" s="31">
        <v>3</v>
      </c>
      <c r="D50" s="327"/>
      <c r="E50" s="327"/>
      <c r="F50" s="327"/>
      <c r="G50" s="327">
        <v>3</v>
      </c>
      <c r="H50" s="20">
        <f t="shared" si="2"/>
        <v>3</v>
      </c>
      <c r="I50" s="20">
        <f t="shared" si="3"/>
        <v>108</v>
      </c>
      <c r="J50" s="21">
        <f t="shared" si="4"/>
        <v>19</v>
      </c>
      <c r="K50" s="21">
        <f t="shared" si="5"/>
        <v>6</v>
      </c>
      <c r="L50" s="21">
        <f t="shared" si="5"/>
        <v>0</v>
      </c>
      <c r="M50" s="21">
        <f t="shared" si="5"/>
        <v>4</v>
      </c>
      <c r="N50" s="21">
        <f t="shared" si="5"/>
        <v>9</v>
      </c>
      <c r="O50" s="21">
        <f t="shared" si="5"/>
        <v>89</v>
      </c>
      <c r="P50" s="326"/>
      <c r="Q50" s="326"/>
      <c r="R50" s="330"/>
      <c r="S50" s="330"/>
      <c r="T50" s="330"/>
      <c r="U50" s="23">
        <f t="shared" si="6"/>
        <v>0</v>
      </c>
      <c r="V50" s="326"/>
      <c r="W50" s="330"/>
      <c r="X50" s="330"/>
      <c r="Y50" s="330"/>
      <c r="Z50" s="330"/>
      <c r="AA50" s="23">
        <f t="shared" si="7"/>
        <v>0</v>
      </c>
      <c r="AB50" s="371">
        <v>6</v>
      </c>
      <c r="AC50" s="330"/>
      <c r="AD50" s="330">
        <v>4</v>
      </c>
      <c r="AE50" s="330">
        <v>9</v>
      </c>
      <c r="AF50" s="330">
        <v>89</v>
      </c>
      <c r="AG50" s="23">
        <f t="shared" si="8"/>
        <v>3</v>
      </c>
      <c r="AH50" s="326"/>
      <c r="AI50" s="326"/>
      <c r="AJ50" s="330"/>
      <c r="AK50" s="330"/>
      <c r="AL50" s="330"/>
      <c r="AM50" s="23">
        <f t="shared" si="9"/>
        <v>0</v>
      </c>
      <c r="AN50" s="326"/>
      <c r="AO50" s="326"/>
      <c r="AP50" s="326"/>
      <c r="AQ50" s="326"/>
      <c r="AR50" s="326"/>
      <c r="AS50" s="23">
        <f t="shared" si="10"/>
        <v>0</v>
      </c>
    </row>
    <row r="51" spans="1:47" ht="21" customHeight="1" x14ac:dyDescent="0.25">
      <c r="A51" s="17" t="s">
        <v>346</v>
      </c>
      <c r="B51" s="182" t="s">
        <v>280</v>
      </c>
      <c r="C51" s="31">
        <v>3</v>
      </c>
      <c r="D51" s="327"/>
      <c r="E51" s="327"/>
      <c r="F51" s="327"/>
      <c r="G51" s="327">
        <v>3</v>
      </c>
      <c r="H51" s="20">
        <f t="shared" si="2"/>
        <v>4</v>
      </c>
      <c r="I51" s="20">
        <f t="shared" si="3"/>
        <v>144</v>
      </c>
      <c r="J51" s="21">
        <f t="shared" si="4"/>
        <v>21</v>
      </c>
      <c r="K51" s="21">
        <f t="shared" si="5"/>
        <v>4</v>
      </c>
      <c r="L51" s="21">
        <f t="shared" si="5"/>
        <v>0</v>
      </c>
      <c r="M51" s="21">
        <f t="shared" si="5"/>
        <v>8</v>
      </c>
      <c r="N51" s="21">
        <f t="shared" si="5"/>
        <v>9</v>
      </c>
      <c r="O51" s="21">
        <f t="shared" si="5"/>
        <v>123</v>
      </c>
      <c r="P51" s="326"/>
      <c r="Q51" s="326"/>
      <c r="R51" s="330"/>
      <c r="S51" s="330"/>
      <c r="T51" s="330"/>
      <c r="U51" s="23">
        <f t="shared" si="6"/>
        <v>0</v>
      </c>
      <c r="V51" s="326"/>
      <c r="W51" s="330"/>
      <c r="X51" s="330"/>
      <c r="Y51" s="330"/>
      <c r="Z51" s="330"/>
      <c r="AA51" s="23">
        <f t="shared" si="7"/>
        <v>0</v>
      </c>
      <c r="AB51" s="326">
        <v>4</v>
      </c>
      <c r="AC51" s="326"/>
      <c r="AD51" s="330">
        <v>8</v>
      </c>
      <c r="AE51" s="330">
        <v>9</v>
      </c>
      <c r="AF51" s="330">
        <v>123</v>
      </c>
      <c r="AG51" s="23">
        <f t="shared" si="8"/>
        <v>4</v>
      </c>
      <c r="AH51" s="326"/>
      <c r="AI51" s="326"/>
      <c r="AJ51" s="330"/>
      <c r="AK51" s="330"/>
      <c r="AL51" s="330"/>
      <c r="AM51" s="23">
        <f t="shared" si="9"/>
        <v>0</v>
      </c>
      <c r="AN51" s="326"/>
      <c r="AO51" s="326"/>
      <c r="AP51" s="326"/>
      <c r="AQ51" s="326"/>
      <c r="AR51" s="326"/>
      <c r="AS51" s="23">
        <f t="shared" si="10"/>
        <v>0</v>
      </c>
    </row>
    <row r="52" spans="1:47" ht="21" customHeight="1" x14ac:dyDescent="0.25">
      <c r="A52" s="17" t="s">
        <v>347</v>
      </c>
      <c r="B52" s="176" t="s">
        <v>256</v>
      </c>
      <c r="C52" s="31"/>
      <c r="D52" s="327">
        <v>3</v>
      </c>
      <c r="E52" s="327"/>
      <c r="F52" s="327"/>
      <c r="G52" s="327">
        <v>3</v>
      </c>
      <c r="H52" s="38">
        <f t="shared" si="2"/>
        <v>2</v>
      </c>
      <c r="I52" s="38">
        <f t="shared" si="3"/>
        <v>72</v>
      </c>
      <c r="J52" s="39">
        <f t="shared" si="4"/>
        <v>16</v>
      </c>
      <c r="K52" s="39">
        <f t="shared" ref="K52:O66" si="12">SUM(P52,V52,AB52,AH52,AN52)</f>
        <v>4</v>
      </c>
      <c r="L52" s="39">
        <f t="shared" si="12"/>
        <v>0</v>
      </c>
      <c r="M52" s="39">
        <f t="shared" si="12"/>
        <v>8</v>
      </c>
      <c r="N52" s="39">
        <f t="shared" si="12"/>
        <v>4</v>
      </c>
      <c r="O52" s="39">
        <f t="shared" si="12"/>
        <v>56</v>
      </c>
      <c r="P52" s="326"/>
      <c r="Q52" s="326"/>
      <c r="R52" s="330"/>
      <c r="S52" s="330"/>
      <c r="T52" s="330"/>
      <c r="U52" s="40">
        <f t="shared" si="6"/>
        <v>0</v>
      </c>
      <c r="V52" s="326"/>
      <c r="W52" s="330"/>
      <c r="X52" s="330"/>
      <c r="Y52" s="330"/>
      <c r="Z52" s="330"/>
      <c r="AA52" s="40">
        <f t="shared" si="7"/>
        <v>0</v>
      </c>
      <c r="AB52" s="326">
        <v>4</v>
      </c>
      <c r="AC52" s="326"/>
      <c r="AD52" s="330">
        <v>8</v>
      </c>
      <c r="AE52" s="330">
        <v>4</v>
      </c>
      <c r="AF52" s="330">
        <v>56</v>
      </c>
      <c r="AG52" s="40">
        <f t="shared" si="8"/>
        <v>2</v>
      </c>
      <c r="AH52" s="326"/>
      <c r="AI52" s="326"/>
      <c r="AJ52" s="330"/>
      <c r="AK52" s="330"/>
      <c r="AL52" s="330"/>
      <c r="AM52" s="40">
        <f t="shared" si="9"/>
        <v>0</v>
      </c>
      <c r="AN52" s="326"/>
      <c r="AO52" s="326"/>
      <c r="AP52" s="326"/>
      <c r="AQ52" s="326"/>
      <c r="AR52" s="326"/>
      <c r="AS52" s="40">
        <f t="shared" si="10"/>
        <v>0</v>
      </c>
    </row>
    <row r="53" spans="1:47" ht="31.5" x14ac:dyDescent="0.25">
      <c r="A53" s="17" t="s">
        <v>348</v>
      </c>
      <c r="B53" s="176" t="s">
        <v>266</v>
      </c>
      <c r="C53" s="31">
        <v>4</v>
      </c>
      <c r="D53" s="327"/>
      <c r="E53" s="327"/>
      <c r="F53" s="327"/>
      <c r="G53" s="327">
        <v>4</v>
      </c>
      <c r="H53" s="38">
        <f t="shared" si="2"/>
        <v>3</v>
      </c>
      <c r="I53" s="38">
        <f t="shared" si="3"/>
        <v>108</v>
      </c>
      <c r="J53" s="39">
        <f t="shared" si="4"/>
        <v>21</v>
      </c>
      <c r="K53" s="39">
        <f t="shared" si="12"/>
        <v>4</v>
      </c>
      <c r="L53" s="39">
        <f t="shared" si="12"/>
        <v>0</v>
      </c>
      <c r="M53" s="39">
        <f t="shared" si="12"/>
        <v>8</v>
      </c>
      <c r="N53" s="39">
        <f t="shared" si="12"/>
        <v>9</v>
      </c>
      <c r="O53" s="39">
        <f t="shared" si="12"/>
        <v>87</v>
      </c>
      <c r="P53" s="326"/>
      <c r="Q53" s="326"/>
      <c r="R53" s="330"/>
      <c r="S53" s="330"/>
      <c r="T53" s="330"/>
      <c r="U53" s="40">
        <f t="shared" si="6"/>
        <v>0</v>
      </c>
      <c r="V53" s="326"/>
      <c r="W53" s="330"/>
      <c r="X53" s="330"/>
      <c r="Y53" s="330"/>
      <c r="Z53" s="330"/>
      <c r="AA53" s="40">
        <f t="shared" si="7"/>
        <v>0</v>
      </c>
      <c r="AB53" s="326"/>
      <c r="AC53" s="326"/>
      <c r="AD53" s="330"/>
      <c r="AE53" s="330"/>
      <c r="AF53" s="330"/>
      <c r="AG53" s="40">
        <f t="shared" si="8"/>
        <v>0</v>
      </c>
      <c r="AH53" s="326">
        <v>4</v>
      </c>
      <c r="AI53" s="326"/>
      <c r="AJ53" s="330">
        <v>8</v>
      </c>
      <c r="AK53" s="330">
        <v>9</v>
      </c>
      <c r="AL53" s="330">
        <v>87</v>
      </c>
      <c r="AM53" s="40">
        <f t="shared" si="9"/>
        <v>3</v>
      </c>
      <c r="AN53" s="326"/>
      <c r="AO53" s="326"/>
      <c r="AP53" s="326"/>
      <c r="AQ53" s="326"/>
      <c r="AR53" s="326"/>
      <c r="AS53" s="40">
        <f t="shared" si="10"/>
        <v>0</v>
      </c>
    </row>
    <row r="54" spans="1:47" ht="31.5" customHeight="1" x14ac:dyDescent="0.25">
      <c r="A54" s="17" t="s">
        <v>349</v>
      </c>
      <c r="B54" s="176" t="s">
        <v>270</v>
      </c>
      <c r="C54" s="31"/>
      <c r="D54" s="327">
        <v>4</v>
      </c>
      <c r="E54" s="327"/>
      <c r="F54" s="327"/>
      <c r="G54" s="327">
        <v>4</v>
      </c>
      <c r="H54" s="38">
        <f t="shared" si="2"/>
        <v>2</v>
      </c>
      <c r="I54" s="38">
        <f t="shared" si="3"/>
        <v>72</v>
      </c>
      <c r="J54" s="39">
        <f t="shared" si="4"/>
        <v>14</v>
      </c>
      <c r="K54" s="39">
        <f t="shared" si="12"/>
        <v>4</v>
      </c>
      <c r="L54" s="39">
        <f t="shared" si="12"/>
        <v>0</v>
      </c>
      <c r="M54" s="39">
        <f t="shared" si="12"/>
        <v>6</v>
      </c>
      <c r="N54" s="39">
        <f t="shared" si="12"/>
        <v>4</v>
      </c>
      <c r="O54" s="39">
        <f t="shared" si="12"/>
        <v>58</v>
      </c>
      <c r="P54" s="326"/>
      <c r="Q54" s="326"/>
      <c r="R54" s="330"/>
      <c r="S54" s="330"/>
      <c r="T54" s="330"/>
      <c r="U54" s="40">
        <f t="shared" si="6"/>
        <v>0</v>
      </c>
      <c r="V54" s="326"/>
      <c r="W54" s="330"/>
      <c r="X54" s="330"/>
      <c r="Y54" s="330"/>
      <c r="Z54" s="330"/>
      <c r="AA54" s="40">
        <f t="shared" si="7"/>
        <v>0</v>
      </c>
      <c r="AB54" s="326"/>
      <c r="AC54" s="326"/>
      <c r="AD54" s="330"/>
      <c r="AE54" s="330"/>
      <c r="AF54" s="330"/>
      <c r="AG54" s="40">
        <f t="shared" si="8"/>
        <v>0</v>
      </c>
      <c r="AH54" s="326">
        <v>4</v>
      </c>
      <c r="AI54" s="326"/>
      <c r="AJ54" s="330">
        <v>6</v>
      </c>
      <c r="AK54" s="330">
        <v>4</v>
      </c>
      <c r="AL54" s="330">
        <v>58</v>
      </c>
      <c r="AM54" s="40">
        <f t="shared" si="9"/>
        <v>2</v>
      </c>
      <c r="AN54" s="326"/>
      <c r="AO54" s="326"/>
      <c r="AP54" s="326"/>
      <c r="AQ54" s="326"/>
      <c r="AR54" s="326"/>
      <c r="AS54" s="40">
        <f t="shared" si="10"/>
        <v>0</v>
      </c>
    </row>
    <row r="55" spans="1:47" ht="21" x14ac:dyDescent="0.3">
      <c r="A55" s="17" t="s">
        <v>350</v>
      </c>
      <c r="B55" s="176" t="s">
        <v>272</v>
      </c>
      <c r="C55" s="31">
        <v>3</v>
      </c>
      <c r="D55" s="327"/>
      <c r="E55" s="327"/>
      <c r="F55" s="327"/>
      <c r="G55" s="327">
        <v>3</v>
      </c>
      <c r="H55" s="38">
        <f t="shared" si="2"/>
        <v>3</v>
      </c>
      <c r="I55" s="38">
        <f t="shared" si="3"/>
        <v>108</v>
      </c>
      <c r="J55" s="39">
        <f t="shared" si="4"/>
        <v>21</v>
      </c>
      <c r="K55" s="39">
        <f t="shared" si="12"/>
        <v>4</v>
      </c>
      <c r="L55" s="39">
        <f t="shared" si="12"/>
        <v>0</v>
      </c>
      <c r="M55" s="39">
        <f t="shared" si="12"/>
        <v>8</v>
      </c>
      <c r="N55" s="39">
        <f t="shared" si="12"/>
        <v>9</v>
      </c>
      <c r="O55" s="39">
        <f t="shared" si="12"/>
        <v>87</v>
      </c>
      <c r="P55" s="326"/>
      <c r="Q55" s="326"/>
      <c r="R55" s="330"/>
      <c r="S55" s="330"/>
      <c r="T55" s="330"/>
      <c r="U55" s="40">
        <f t="shared" si="6"/>
        <v>0</v>
      </c>
      <c r="V55" s="326"/>
      <c r="W55" s="330"/>
      <c r="X55" s="330"/>
      <c r="Y55" s="330"/>
      <c r="Z55" s="330"/>
      <c r="AA55" s="40">
        <f t="shared" si="7"/>
        <v>0</v>
      </c>
      <c r="AB55" s="326">
        <v>4</v>
      </c>
      <c r="AC55" s="326"/>
      <c r="AD55" s="330">
        <v>8</v>
      </c>
      <c r="AE55" s="330">
        <v>9</v>
      </c>
      <c r="AF55" s="330">
        <v>87</v>
      </c>
      <c r="AG55" s="40">
        <f t="shared" si="8"/>
        <v>3</v>
      </c>
      <c r="AH55" s="326"/>
      <c r="AI55" s="326"/>
      <c r="AJ55" s="330"/>
      <c r="AK55" s="330"/>
      <c r="AL55" s="330"/>
      <c r="AM55" s="40">
        <f t="shared" si="9"/>
        <v>0</v>
      </c>
      <c r="AN55" s="326"/>
      <c r="AO55" s="326"/>
      <c r="AP55" s="326"/>
      <c r="AQ55" s="326"/>
      <c r="AR55" s="326"/>
      <c r="AS55" s="40">
        <f t="shared" si="10"/>
        <v>0</v>
      </c>
      <c r="AU55" s="32"/>
    </row>
    <row r="56" spans="1:47" ht="21" x14ac:dyDescent="0.25">
      <c r="A56" s="17" t="s">
        <v>351</v>
      </c>
      <c r="B56" s="176" t="s">
        <v>274</v>
      </c>
      <c r="C56" s="31">
        <v>4</v>
      </c>
      <c r="D56" s="338"/>
      <c r="E56" s="338"/>
      <c r="F56" s="338"/>
      <c r="G56" s="338">
        <v>4</v>
      </c>
      <c r="H56" s="38">
        <f t="shared" si="2"/>
        <v>3</v>
      </c>
      <c r="I56" s="38">
        <f t="shared" si="3"/>
        <v>108</v>
      </c>
      <c r="J56" s="39">
        <f t="shared" si="4"/>
        <v>23</v>
      </c>
      <c r="K56" s="39">
        <f t="shared" si="12"/>
        <v>6</v>
      </c>
      <c r="L56" s="39">
        <f t="shared" si="12"/>
        <v>0</v>
      </c>
      <c r="M56" s="39">
        <f t="shared" si="12"/>
        <v>8</v>
      </c>
      <c r="N56" s="39">
        <f t="shared" si="12"/>
        <v>9</v>
      </c>
      <c r="O56" s="39">
        <f t="shared" si="12"/>
        <v>85</v>
      </c>
      <c r="P56" s="336"/>
      <c r="Q56" s="336"/>
      <c r="R56" s="330"/>
      <c r="S56" s="330"/>
      <c r="T56" s="330"/>
      <c r="U56" s="40">
        <f t="shared" si="6"/>
        <v>0</v>
      </c>
      <c r="V56" s="336"/>
      <c r="W56" s="330"/>
      <c r="X56" s="330"/>
      <c r="Y56" s="330"/>
      <c r="Z56" s="330"/>
      <c r="AA56" s="40">
        <f t="shared" si="7"/>
        <v>0</v>
      </c>
      <c r="AB56" s="336"/>
      <c r="AC56" s="336"/>
      <c r="AD56" s="330"/>
      <c r="AE56" s="330"/>
      <c r="AF56" s="330"/>
      <c r="AG56" s="40">
        <f t="shared" si="8"/>
        <v>0</v>
      </c>
      <c r="AH56" s="336">
        <v>6</v>
      </c>
      <c r="AI56" s="336"/>
      <c r="AJ56" s="330">
        <v>8</v>
      </c>
      <c r="AK56" s="330">
        <v>9</v>
      </c>
      <c r="AL56" s="330">
        <v>85</v>
      </c>
      <c r="AM56" s="40">
        <f t="shared" si="9"/>
        <v>3</v>
      </c>
      <c r="AN56" s="336"/>
      <c r="AO56" s="336"/>
      <c r="AP56" s="336"/>
      <c r="AQ56" s="336"/>
      <c r="AR56" s="336"/>
      <c r="AS56" s="40">
        <f t="shared" si="10"/>
        <v>0</v>
      </c>
    </row>
    <row r="57" spans="1:47" ht="15" x14ac:dyDescent="0.25">
      <c r="A57" s="17" t="s">
        <v>352</v>
      </c>
      <c r="B57" s="178" t="s">
        <v>279</v>
      </c>
      <c r="C57" s="31">
        <v>3</v>
      </c>
      <c r="D57" s="338"/>
      <c r="E57" s="338"/>
      <c r="F57" s="338"/>
      <c r="G57" s="338">
        <v>3</v>
      </c>
      <c r="H57" s="38">
        <f>U57+AA57+AG57+AM57+AS57</f>
        <v>2</v>
      </c>
      <c r="I57" s="38">
        <f>SUM(O57,J57)</f>
        <v>72</v>
      </c>
      <c r="J57" s="39">
        <f>SUM(K57:N57)</f>
        <v>21</v>
      </c>
      <c r="K57" s="39">
        <f t="shared" si="12"/>
        <v>4</v>
      </c>
      <c r="L57" s="39">
        <f t="shared" si="12"/>
        <v>0</v>
      </c>
      <c r="M57" s="39">
        <f t="shared" si="12"/>
        <v>8</v>
      </c>
      <c r="N57" s="39">
        <f t="shared" si="12"/>
        <v>9</v>
      </c>
      <c r="O57" s="39">
        <f t="shared" si="12"/>
        <v>51</v>
      </c>
      <c r="P57" s="336"/>
      <c r="Q57" s="336"/>
      <c r="R57" s="330"/>
      <c r="S57" s="330"/>
      <c r="T57" s="330"/>
      <c r="U57" s="40">
        <f>SUM(P57:T57)/36</f>
        <v>0</v>
      </c>
      <c r="V57" s="336"/>
      <c r="W57" s="330"/>
      <c r="X57" s="330"/>
      <c r="Y57" s="330"/>
      <c r="Z57" s="330"/>
      <c r="AA57" s="40">
        <f>SUM(V57:Z57)/36</f>
        <v>0</v>
      </c>
      <c r="AB57" s="336">
        <v>4</v>
      </c>
      <c r="AC57" s="336"/>
      <c r="AD57" s="330">
        <v>8</v>
      </c>
      <c r="AE57" s="330">
        <v>9</v>
      </c>
      <c r="AF57" s="330">
        <v>51</v>
      </c>
      <c r="AG57" s="40">
        <f>SUM(AB57:AF57)/36</f>
        <v>2</v>
      </c>
      <c r="AH57" s="336"/>
      <c r="AI57" s="336"/>
      <c r="AJ57" s="330"/>
      <c r="AK57" s="330"/>
      <c r="AL57" s="330"/>
      <c r="AM57" s="40">
        <f>SUM(AH57:AL57)/36</f>
        <v>0</v>
      </c>
      <c r="AN57" s="336"/>
      <c r="AO57" s="336"/>
      <c r="AP57" s="336"/>
      <c r="AQ57" s="336"/>
      <c r="AR57" s="336"/>
      <c r="AS57" s="40">
        <f>SUM(AN57:AR57)/36</f>
        <v>0</v>
      </c>
    </row>
    <row r="58" spans="1:47" ht="28.5" customHeight="1" x14ac:dyDescent="0.25">
      <c r="A58" s="17" t="s">
        <v>353</v>
      </c>
      <c r="B58" s="177" t="s">
        <v>325</v>
      </c>
      <c r="C58" s="31"/>
      <c r="D58" s="327">
        <v>2</v>
      </c>
      <c r="E58" s="327"/>
      <c r="F58" s="327"/>
      <c r="G58" s="327">
        <v>2</v>
      </c>
      <c r="H58" s="20">
        <f t="shared" ref="H58:H60" si="13">U58+AA58+AG58+AM58+AS58</f>
        <v>2</v>
      </c>
      <c r="I58" s="20">
        <f t="shared" ref="I58:I60" si="14">SUM(O58,J58)</f>
        <v>72</v>
      </c>
      <c r="J58" s="21">
        <f t="shared" ref="J58:J60" si="15">SUM(K58:N58)</f>
        <v>12</v>
      </c>
      <c r="K58" s="21">
        <f t="shared" si="12"/>
        <v>4</v>
      </c>
      <c r="L58" s="21">
        <f t="shared" si="12"/>
        <v>0</v>
      </c>
      <c r="M58" s="21">
        <f t="shared" si="12"/>
        <v>4</v>
      </c>
      <c r="N58" s="21">
        <f t="shared" si="12"/>
        <v>4</v>
      </c>
      <c r="O58" s="21">
        <f t="shared" si="12"/>
        <v>60</v>
      </c>
      <c r="P58" s="326"/>
      <c r="Q58" s="326"/>
      <c r="R58" s="330"/>
      <c r="S58" s="330"/>
      <c r="T58" s="330"/>
      <c r="U58" s="23">
        <f t="shared" ref="U58:U60" si="16">SUM(P58:T58)/36</f>
        <v>0</v>
      </c>
      <c r="V58" s="326">
        <v>4</v>
      </c>
      <c r="W58" s="330"/>
      <c r="X58" s="330">
        <v>4</v>
      </c>
      <c r="Y58" s="330">
        <v>4</v>
      </c>
      <c r="Z58" s="330">
        <v>60</v>
      </c>
      <c r="AA58" s="23">
        <f t="shared" ref="AA58:AA60" si="17">SUM(V58:Z58)/36</f>
        <v>2</v>
      </c>
      <c r="AB58" s="326"/>
      <c r="AC58" s="326"/>
      <c r="AD58" s="330"/>
      <c r="AE58" s="330"/>
      <c r="AF58" s="330"/>
      <c r="AG58" s="23">
        <f t="shared" ref="AG58:AG60" si="18">SUM(AB58:AF58)/36</f>
        <v>0</v>
      </c>
      <c r="AH58" s="326"/>
      <c r="AI58" s="326"/>
      <c r="AJ58" s="330"/>
      <c r="AK58" s="330"/>
      <c r="AL58" s="330"/>
      <c r="AM58" s="23">
        <f t="shared" ref="AM58:AM60" si="19">SUM(AH58:AL58)/36</f>
        <v>0</v>
      </c>
      <c r="AN58" s="326"/>
      <c r="AO58" s="326"/>
      <c r="AP58" s="326"/>
      <c r="AQ58" s="326"/>
      <c r="AR58" s="326"/>
      <c r="AS58" s="23">
        <f t="shared" ref="AS58:AS60" si="20">SUM(AN58:AR58)/36</f>
        <v>0</v>
      </c>
    </row>
    <row r="59" spans="1:47" ht="22.5" customHeight="1" x14ac:dyDescent="0.25">
      <c r="A59" s="17" t="s">
        <v>354</v>
      </c>
      <c r="B59" s="177" t="s">
        <v>326</v>
      </c>
      <c r="C59" s="31"/>
      <c r="D59" s="396">
        <v>4</v>
      </c>
      <c r="E59" s="327"/>
      <c r="F59" s="327"/>
      <c r="G59" s="327">
        <v>4</v>
      </c>
      <c r="H59" s="20">
        <f t="shared" si="13"/>
        <v>3</v>
      </c>
      <c r="I59" s="20">
        <f t="shared" si="14"/>
        <v>108</v>
      </c>
      <c r="J59" s="21">
        <f t="shared" si="15"/>
        <v>12</v>
      </c>
      <c r="K59" s="21">
        <f t="shared" si="12"/>
        <v>4</v>
      </c>
      <c r="L59" s="21">
        <f t="shared" si="12"/>
        <v>0</v>
      </c>
      <c r="M59" s="21">
        <f t="shared" si="12"/>
        <v>4</v>
      </c>
      <c r="N59" s="21">
        <f t="shared" si="12"/>
        <v>4</v>
      </c>
      <c r="O59" s="21">
        <f t="shared" si="12"/>
        <v>96</v>
      </c>
      <c r="P59" s="326"/>
      <c r="Q59" s="326"/>
      <c r="R59" s="330"/>
      <c r="S59" s="330"/>
      <c r="T59" s="330"/>
      <c r="U59" s="23">
        <f t="shared" si="16"/>
        <v>0</v>
      </c>
      <c r="V59" s="326"/>
      <c r="W59" s="330"/>
      <c r="X59" s="330"/>
      <c r="Y59" s="330"/>
      <c r="Z59" s="330"/>
      <c r="AA59" s="23">
        <f t="shared" si="17"/>
        <v>0</v>
      </c>
      <c r="AB59" s="326"/>
      <c r="AC59" s="326"/>
      <c r="AD59" s="330"/>
      <c r="AE59" s="330"/>
      <c r="AF59" s="330"/>
      <c r="AG59" s="23">
        <f t="shared" si="18"/>
        <v>0</v>
      </c>
      <c r="AH59" s="392">
        <v>4</v>
      </c>
      <c r="AI59" s="392"/>
      <c r="AJ59" s="330">
        <v>4</v>
      </c>
      <c r="AK59" s="330">
        <v>4</v>
      </c>
      <c r="AL59" s="330">
        <v>96</v>
      </c>
      <c r="AM59" s="23">
        <f t="shared" si="19"/>
        <v>3</v>
      </c>
      <c r="AN59" s="326"/>
      <c r="AO59" s="326"/>
      <c r="AP59" s="326"/>
      <c r="AQ59" s="326"/>
      <c r="AR59" s="326"/>
      <c r="AS59" s="23">
        <f t="shared" si="20"/>
        <v>0</v>
      </c>
    </row>
    <row r="60" spans="1:47" ht="13.5" customHeight="1" x14ac:dyDescent="0.25">
      <c r="A60" s="17" t="s">
        <v>355</v>
      </c>
      <c r="B60" s="177" t="s">
        <v>327</v>
      </c>
      <c r="C60" s="31"/>
      <c r="D60" s="327">
        <v>2</v>
      </c>
      <c r="E60" s="327"/>
      <c r="F60" s="327"/>
      <c r="G60" s="327">
        <v>2</v>
      </c>
      <c r="H60" s="20">
        <f t="shared" si="13"/>
        <v>2</v>
      </c>
      <c r="I60" s="20">
        <f t="shared" si="14"/>
        <v>72</v>
      </c>
      <c r="J60" s="21">
        <f t="shared" si="15"/>
        <v>12</v>
      </c>
      <c r="K60" s="21">
        <f t="shared" si="12"/>
        <v>4</v>
      </c>
      <c r="L60" s="21">
        <f t="shared" si="12"/>
        <v>0</v>
      </c>
      <c r="M60" s="21">
        <f t="shared" si="12"/>
        <v>4</v>
      </c>
      <c r="N60" s="21">
        <f t="shared" si="12"/>
        <v>4</v>
      </c>
      <c r="O60" s="21">
        <f t="shared" si="12"/>
        <v>60</v>
      </c>
      <c r="P60" s="326"/>
      <c r="Q60" s="326"/>
      <c r="R60" s="330"/>
      <c r="S60" s="330"/>
      <c r="T60" s="330"/>
      <c r="U60" s="23">
        <f t="shared" si="16"/>
        <v>0</v>
      </c>
      <c r="V60" s="326">
        <v>4</v>
      </c>
      <c r="W60" s="330"/>
      <c r="X60" s="330">
        <v>4</v>
      </c>
      <c r="Y60" s="330">
        <v>4</v>
      </c>
      <c r="Z60" s="330">
        <v>60</v>
      </c>
      <c r="AA60" s="23">
        <f t="shared" si="17"/>
        <v>2</v>
      </c>
      <c r="AB60" s="326"/>
      <c r="AC60" s="326"/>
      <c r="AD60" s="330"/>
      <c r="AE60" s="330"/>
      <c r="AF60" s="330"/>
      <c r="AG60" s="23">
        <f t="shared" si="18"/>
        <v>0</v>
      </c>
      <c r="AH60" s="326"/>
      <c r="AI60" s="326"/>
      <c r="AJ60" s="330"/>
      <c r="AK60" s="330"/>
      <c r="AL60" s="330"/>
      <c r="AM60" s="23">
        <f t="shared" si="19"/>
        <v>0</v>
      </c>
      <c r="AN60" s="326"/>
      <c r="AO60" s="326"/>
      <c r="AP60" s="326"/>
      <c r="AQ60" s="326"/>
      <c r="AR60" s="326"/>
      <c r="AS60" s="23">
        <f t="shared" si="20"/>
        <v>0</v>
      </c>
    </row>
    <row r="61" spans="1:47" ht="24" customHeight="1" x14ac:dyDescent="0.25">
      <c r="A61" s="17" t="s">
        <v>356</v>
      </c>
      <c r="B61" s="176" t="s">
        <v>328</v>
      </c>
      <c r="C61" s="31"/>
      <c r="D61" s="327">
        <v>4</v>
      </c>
      <c r="E61" s="327"/>
      <c r="F61" s="327"/>
      <c r="G61" s="327">
        <v>4</v>
      </c>
      <c r="H61" s="20">
        <f t="shared" si="2"/>
        <v>2</v>
      </c>
      <c r="I61" s="20">
        <f t="shared" si="3"/>
        <v>72</v>
      </c>
      <c r="J61" s="21">
        <f t="shared" si="4"/>
        <v>12</v>
      </c>
      <c r="K61" s="21">
        <f t="shared" si="12"/>
        <v>4</v>
      </c>
      <c r="L61" s="21">
        <f t="shared" si="12"/>
        <v>0</v>
      </c>
      <c r="M61" s="21">
        <f t="shared" si="12"/>
        <v>4</v>
      </c>
      <c r="N61" s="21">
        <f t="shared" si="12"/>
        <v>4</v>
      </c>
      <c r="O61" s="21">
        <f t="shared" si="12"/>
        <v>60</v>
      </c>
      <c r="P61" s="326"/>
      <c r="Q61" s="326"/>
      <c r="R61" s="330"/>
      <c r="S61" s="330"/>
      <c r="T61" s="330"/>
      <c r="U61" s="23">
        <f t="shared" si="6"/>
        <v>0</v>
      </c>
      <c r="V61" s="326"/>
      <c r="W61" s="330"/>
      <c r="X61" s="330"/>
      <c r="Y61" s="330"/>
      <c r="Z61" s="330"/>
      <c r="AA61" s="23">
        <f t="shared" si="7"/>
        <v>0</v>
      </c>
      <c r="AB61" s="326"/>
      <c r="AC61" s="326"/>
      <c r="AD61" s="326"/>
      <c r="AE61" s="326"/>
      <c r="AF61" s="326"/>
      <c r="AG61" s="23">
        <f t="shared" si="8"/>
        <v>0</v>
      </c>
      <c r="AH61" s="326">
        <v>4</v>
      </c>
      <c r="AI61" s="326"/>
      <c r="AJ61" s="330">
        <v>4</v>
      </c>
      <c r="AK61" s="330">
        <v>4</v>
      </c>
      <c r="AL61" s="330">
        <v>60</v>
      </c>
      <c r="AM61" s="23">
        <f t="shared" si="9"/>
        <v>2</v>
      </c>
      <c r="AN61" s="326"/>
      <c r="AO61" s="326"/>
      <c r="AP61" s="326"/>
      <c r="AQ61" s="326"/>
      <c r="AR61" s="326"/>
      <c r="AS61" s="23">
        <f t="shared" si="10"/>
        <v>0</v>
      </c>
    </row>
    <row r="62" spans="1:47" ht="23.25" customHeight="1" x14ac:dyDescent="0.25">
      <c r="A62" s="17" t="s">
        <v>357</v>
      </c>
      <c r="B62" s="176" t="s">
        <v>329</v>
      </c>
      <c r="C62" s="31"/>
      <c r="D62" s="327">
        <v>5</v>
      </c>
      <c r="E62" s="327"/>
      <c r="F62" s="327"/>
      <c r="G62" s="327">
        <v>5</v>
      </c>
      <c r="H62" s="20">
        <f t="shared" si="2"/>
        <v>2</v>
      </c>
      <c r="I62" s="20">
        <f t="shared" si="3"/>
        <v>72</v>
      </c>
      <c r="J62" s="21">
        <f t="shared" si="4"/>
        <v>12</v>
      </c>
      <c r="K62" s="21">
        <f t="shared" si="12"/>
        <v>4</v>
      </c>
      <c r="L62" s="21">
        <f t="shared" si="12"/>
        <v>0</v>
      </c>
      <c r="M62" s="21">
        <f t="shared" si="12"/>
        <v>4</v>
      </c>
      <c r="N62" s="21">
        <f t="shared" si="12"/>
        <v>4</v>
      </c>
      <c r="O62" s="21">
        <f t="shared" si="12"/>
        <v>60</v>
      </c>
      <c r="P62" s="326"/>
      <c r="Q62" s="326"/>
      <c r="R62" s="330"/>
      <c r="S62" s="330"/>
      <c r="T62" s="330"/>
      <c r="U62" s="23">
        <f t="shared" si="6"/>
        <v>0</v>
      </c>
      <c r="V62" s="326"/>
      <c r="W62" s="330"/>
      <c r="X62" s="330"/>
      <c r="Y62" s="330"/>
      <c r="Z62" s="330"/>
      <c r="AA62" s="23">
        <f t="shared" si="7"/>
        <v>0</v>
      </c>
      <c r="AB62" s="326"/>
      <c r="AC62" s="326"/>
      <c r="AD62" s="326"/>
      <c r="AE62" s="326"/>
      <c r="AF62" s="326"/>
      <c r="AG62" s="23">
        <f t="shared" si="8"/>
        <v>0</v>
      </c>
      <c r="AH62" s="326"/>
      <c r="AI62" s="326"/>
      <c r="AJ62" s="330"/>
      <c r="AK62" s="330"/>
      <c r="AL62" s="330"/>
      <c r="AM62" s="23">
        <f t="shared" si="9"/>
        <v>0</v>
      </c>
      <c r="AN62" s="326">
        <v>4</v>
      </c>
      <c r="AO62" s="326"/>
      <c r="AP62" s="330">
        <v>4</v>
      </c>
      <c r="AQ62" s="330">
        <v>4</v>
      </c>
      <c r="AR62" s="330">
        <v>60</v>
      </c>
      <c r="AS62" s="23">
        <f t="shared" si="10"/>
        <v>2</v>
      </c>
    </row>
    <row r="63" spans="1:47" ht="22.5" customHeight="1" x14ac:dyDescent="0.25">
      <c r="A63" s="17" t="s">
        <v>358</v>
      </c>
      <c r="B63" s="176" t="s">
        <v>330</v>
      </c>
      <c r="C63" s="31"/>
      <c r="D63" s="327">
        <v>2</v>
      </c>
      <c r="E63" s="327"/>
      <c r="F63" s="327"/>
      <c r="G63" s="327">
        <v>2</v>
      </c>
      <c r="H63" s="20">
        <f t="shared" si="2"/>
        <v>4</v>
      </c>
      <c r="I63" s="20">
        <f t="shared" si="3"/>
        <v>144</v>
      </c>
      <c r="J63" s="21">
        <f t="shared" si="4"/>
        <v>12</v>
      </c>
      <c r="K63" s="21">
        <f t="shared" si="12"/>
        <v>4</v>
      </c>
      <c r="L63" s="21">
        <f t="shared" si="12"/>
        <v>0</v>
      </c>
      <c r="M63" s="21">
        <f t="shared" si="12"/>
        <v>4</v>
      </c>
      <c r="N63" s="21">
        <f t="shared" si="12"/>
        <v>4</v>
      </c>
      <c r="O63" s="21">
        <f t="shared" si="12"/>
        <v>132</v>
      </c>
      <c r="P63" s="326"/>
      <c r="Q63" s="326"/>
      <c r="R63" s="330"/>
      <c r="S63" s="330"/>
      <c r="T63" s="330"/>
      <c r="U63" s="23">
        <f t="shared" si="6"/>
        <v>0</v>
      </c>
      <c r="V63" s="326">
        <v>4</v>
      </c>
      <c r="W63" s="330"/>
      <c r="X63" s="330">
        <v>4</v>
      </c>
      <c r="Y63" s="330">
        <v>4</v>
      </c>
      <c r="Z63" s="330">
        <v>132</v>
      </c>
      <c r="AA63" s="23">
        <f t="shared" si="7"/>
        <v>4</v>
      </c>
      <c r="AB63" s="326"/>
      <c r="AC63" s="326"/>
      <c r="AD63" s="326"/>
      <c r="AE63" s="326"/>
      <c r="AF63" s="326"/>
      <c r="AG63" s="23">
        <f t="shared" si="8"/>
        <v>0</v>
      </c>
      <c r="AH63" s="326"/>
      <c r="AI63" s="326"/>
      <c r="AJ63" s="330"/>
      <c r="AK63" s="330"/>
      <c r="AL63" s="330"/>
      <c r="AM63" s="23">
        <f t="shared" si="9"/>
        <v>0</v>
      </c>
      <c r="AN63" s="326"/>
      <c r="AO63" s="326"/>
      <c r="AP63" s="326"/>
      <c r="AQ63" s="326"/>
      <c r="AR63" s="326"/>
      <c r="AS63" s="23">
        <f t="shared" si="10"/>
        <v>0</v>
      </c>
    </row>
    <row r="64" spans="1:47" ht="21" x14ac:dyDescent="0.25">
      <c r="A64" s="17" t="s">
        <v>359</v>
      </c>
      <c r="B64" s="179" t="s">
        <v>331</v>
      </c>
      <c r="C64" s="31">
        <v>4</v>
      </c>
      <c r="D64" s="327"/>
      <c r="E64" s="327"/>
      <c r="F64" s="327"/>
      <c r="G64" s="327">
        <v>4</v>
      </c>
      <c r="H64" s="38">
        <f t="shared" si="2"/>
        <v>3</v>
      </c>
      <c r="I64" s="38">
        <f t="shared" si="3"/>
        <v>108</v>
      </c>
      <c r="J64" s="39">
        <f t="shared" si="4"/>
        <v>17</v>
      </c>
      <c r="K64" s="39">
        <f t="shared" si="12"/>
        <v>4</v>
      </c>
      <c r="L64" s="39">
        <f t="shared" si="12"/>
        <v>0</v>
      </c>
      <c r="M64" s="39">
        <f t="shared" si="12"/>
        <v>4</v>
      </c>
      <c r="N64" s="39">
        <f t="shared" si="12"/>
        <v>9</v>
      </c>
      <c r="O64" s="39">
        <f t="shared" si="12"/>
        <v>91</v>
      </c>
      <c r="P64" s="326"/>
      <c r="Q64" s="326"/>
      <c r="R64" s="326"/>
      <c r="S64" s="326"/>
      <c r="T64" s="326"/>
      <c r="U64" s="40">
        <f t="shared" si="6"/>
        <v>0</v>
      </c>
      <c r="V64" s="326"/>
      <c r="W64" s="330"/>
      <c r="X64" s="330"/>
      <c r="Y64" s="330"/>
      <c r="Z64" s="330"/>
      <c r="AA64" s="40">
        <f t="shared" si="7"/>
        <v>0</v>
      </c>
      <c r="AB64" s="326"/>
      <c r="AC64" s="326"/>
      <c r="AD64" s="326"/>
      <c r="AE64" s="326"/>
      <c r="AF64" s="326"/>
      <c r="AG64" s="40">
        <f t="shared" si="8"/>
        <v>0</v>
      </c>
      <c r="AH64" s="326">
        <v>4</v>
      </c>
      <c r="AI64" s="326"/>
      <c r="AJ64" s="330">
        <v>4</v>
      </c>
      <c r="AK64" s="330">
        <v>9</v>
      </c>
      <c r="AL64" s="330">
        <v>91</v>
      </c>
      <c r="AM64" s="40">
        <f t="shared" si="9"/>
        <v>3</v>
      </c>
      <c r="AN64" s="326"/>
      <c r="AO64" s="326"/>
      <c r="AP64" s="326"/>
      <c r="AQ64" s="326"/>
      <c r="AR64" s="326"/>
      <c r="AS64" s="40">
        <f t="shared" si="10"/>
        <v>0</v>
      </c>
    </row>
    <row r="65" spans="1:47" ht="21" x14ac:dyDescent="0.25">
      <c r="A65" s="17" t="s">
        <v>435</v>
      </c>
      <c r="B65" s="177" t="s">
        <v>434</v>
      </c>
      <c r="C65" s="31"/>
      <c r="D65" s="380">
        <v>5</v>
      </c>
      <c r="E65" s="380"/>
      <c r="F65" s="380"/>
      <c r="G65" s="380">
        <v>5</v>
      </c>
      <c r="H65" s="38">
        <f t="shared" si="2"/>
        <v>2</v>
      </c>
      <c r="I65" s="38">
        <f t="shared" si="3"/>
        <v>72</v>
      </c>
      <c r="J65" s="39">
        <f t="shared" si="4"/>
        <v>10</v>
      </c>
      <c r="K65" s="39">
        <f t="shared" si="12"/>
        <v>0</v>
      </c>
      <c r="L65" s="39">
        <f t="shared" si="12"/>
        <v>6</v>
      </c>
      <c r="M65" s="39">
        <f t="shared" si="12"/>
        <v>0</v>
      </c>
      <c r="N65" s="39">
        <f t="shared" si="12"/>
        <v>4</v>
      </c>
      <c r="O65" s="39">
        <f t="shared" si="12"/>
        <v>62</v>
      </c>
      <c r="P65" s="379"/>
      <c r="Q65" s="379"/>
      <c r="R65" s="379"/>
      <c r="S65" s="379"/>
      <c r="T65" s="379"/>
      <c r="U65" s="40">
        <f t="shared" si="6"/>
        <v>0</v>
      </c>
      <c r="V65" s="379"/>
      <c r="W65" s="379"/>
      <c r="X65" s="379"/>
      <c r="Y65" s="379"/>
      <c r="Z65" s="379"/>
      <c r="AA65" s="40">
        <f t="shared" si="7"/>
        <v>0</v>
      </c>
      <c r="AB65" s="379"/>
      <c r="AC65" s="379"/>
      <c r="AD65" s="379"/>
      <c r="AE65" s="379"/>
      <c r="AF65" s="379"/>
      <c r="AG65" s="40">
        <f t="shared" si="8"/>
        <v>0</v>
      </c>
      <c r="AH65" s="379"/>
      <c r="AI65" s="379"/>
      <c r="AJ65" s="379"/>
      <c r="AK65" s="379"/>
      <c r="AL65" s="379"/>
      <c r="AM65" s="40">
        <f t="shared" si="9"/>
        <v>0</v>
      </c>
      <c r="AN65" s="379"/>
      <c r="AO65" s="379">
        <v>6</v>
      </c>
      <c r="AP65" s="330"/>
      <c r="AQ65" s="330">
        <v>4</v>
      </c>
      <c r="AR65" s="330">
        <v>62</v>
      </c>
      <c r="AS65" s="40">
        <f t="shared" si="10"/>
        <v>2</v>
      </c>
    </row>
    <row r="66" spans="1:47" ht="35.25" customHeight="1" x14ac:dyDescent="0.25">
      <c r="A66" s="17" t="s">
        <v>440</v>
      </c>
      <c r="B66" s="176" t="s">
        <v>335</v>
      </c>
      <c r="C66" s="31">
        <v>4</v>
      </c>
      <c r="D66" s="380"/>
      <c r="E66" s="380"/>
      <c r="F66" s="380"/>
      <c r="G66" s="380">
        <v>4</v>
      </c>
      <c r="H66" s="38">
        <f t="shared" si="2"/>
        <v>2</v>
      </c>
      <c r="I66" s="38">
        <f t="shared" si="3"/>
        <v>72</v>
      </c>
      <c r="J66" s="39">
        <f t="shared" si="4"/>
        <v>21</v>
      </c>
      <c r="K66" s="39">
        <f t="shared" si="12"/>
        <v>4</v>
      </c>
      <c r="L66" s="39">
        <f t="shared" si="12"/>
        <v>0</v>
      </c>
      <c r="M66" s="39">
        <f t="shared" si="12"/>
        <v>8</v>
      </c>
      <c r="N66" s="39">
        <f t="shared" si="12"/>
        <v>9</v>
      </c>
      <c r="O66" s="39">
        <f t="shared" si="12"/>
        <v>51</v>
      </c>
      <c r="P66" s="379"/>
      <c r="Q66" s="379"/>
      <c r="R66" s="379"/>
      <c r="S66" s="379"/>
      <c r="T66" s="379"/>
      <c r="U66" s="40">
        <f t="shared" si="6"/>
        <v>0</v>
      </c>
      <c r="V66" s="379"/>
      <c r="W66" s="379"/>
      <c r="X66" s="379"/>
      <c r="Y66" s="379"/>
      <c r="Z66" s="379"/>
      <c r="AA66" s="40">
        <f t="shared" si="7"/>
        <v>0</v>
      </c>
      <c r="AB66" s="379"/>
      <c r="AC66" s="379"/>
      <c r="AD66" s="379"/>
      <c r="AE66" s="379"/>
      <c r="AF66" s="379"/>
      <c r="AG66" s="40">
        <f t="shared" si="8"/>
        <v>0</v>
      </c>
      <c r="AH66" s="379">
        <v>4</v>
      </c>
      <c r="AI66" s="379"/>
      <c r="AJ66" s="330">
        <v>8</v>
      </c>
      <c r="AK66" s="330">
        <v>9</v>
      </c>
      <c r="AL66" s="330">
        <v>51</v>
      </c>
      <c r="AM66" s="40">
        <f t="shared" si="9"/>
        <v>2</v>
      </c>
      <c r="AN66" s="379"/>
      <c r="AO66" s="379"/>
      <c r="AP66" s="379"/>
      <c r="AQ66" s="379"/>
      <c r="AR66" s="379"/>
      <c r="AS66" s="40">
        <f t="shared" si="10"/>
        <v>0</v>
      </c>
    </row>
    <row r="67" spans="1:47" ht="21" hidden="1" customHeight="1" x14ac:dyDescent="0.25">
      <c r="A67" s="321"/>
      <c r="B67" s="30"/>
      <c r="C67" s="31"/>
      <c r="D67" s="327"/>
      <c r="E67" s="327"/>
      <c r="F67" s="327"/>
      <c r="G67" s="327"/>
      <c r="H67" s="20">
        <f t="shared" si="2"/>
        <v>0</v>
      </c>
      <c r="I67" s="20">
        <f t="shared" si="3"/>
        <v>0</v>
      </c>
      <c r="J67" s="21">
        <f t="shared" si="4"/>
        <v>0</v>
      </c>
      <c r="K67" s="21">
        <f t="shared" ref="K67:O80" si="21">SUM(P67,V67,AB67,AH67,AN67)</f>
        <v>0</v>
      </c>
      <c r="L67" s="21">
        <f t="shared" si="21"/>
        <v>0</v>
      </c>
      <c r="M67" s="21">
        <f t="shared" si="21"/>
        <v>0</v>
      </c>
      <c r="N67" s="21">
        <f t="shared" si="21"/>
        <v>0</v>
      </c>
      <c r="O67" s="21">
        <f t="shared" si="21"/>
        <v>0</v>
      </c>
      <c r="P67" s="326"/>
      <c r="Q67" s="326"/>
      <c r="R67" s="326"/>
      <c r="S67" s="326"/>
      <c r="T67" s="326"/>
      <c r="U67" s="23">
        <f t="shared" si="6"/>
        <v>0</v>
      </c>
      <c r="V67" s="326"/>
      <c r="W67" s="326"/>
      <c r="X67" s="326"/>
      <c r="Y67" s="326"/>
      <c r="Z67" s="326"/>
      <c r="AA67" s="23">
        <f t="shared" si="7"/>
        <v>0</v>
      </c>
      <c r="AB67" s="326"/>
      <c r="AC67" s="326"/>
      <c r="AD67" s="326"/>
      <c r="AE67" s="326"/>
      <c r="AF67" s="326"/>
      <c r="AG67" s="23">
        <f t="shared" si="8"/>
        <v>0</v>
      </c>
      <c r="AH67" s="326"/>
      <c r="AI67" s="326"/>
      <c r="AJ67" s="326"/>
      <c r="AK67" s="326"/>
      <c r="AL67" s="326"/>
      <c r="AM67" s="23">
        <f t="shared" si="9"/>
        <v>0</v>
      </c>
      <c r="AN67" s="326"/>
      <c r="AO67" s="326"/>
      <c r="AP67" s="326"/>
      <c r="AQ67" s="326"/>
      <c r="AR67" s="326"/>
      <c r="AS67" s="23">
        <f t="shared" si="10"/>
        <v>0</v>
      </c>
    </row>
    <row r="68" spans="1:47" ht="21" hidden="1" customHeight="1" x14ac:dyDescent="0.25">
      <c r="A68" s="321"/>
      <c r="B68" s="30"/>
      <c r="C68" s="31"/>
      <c r="D68" s="327"/>
      <c r="E68" s="327"/>
      <c r="F68" s="327"/>
      <c r="G68" s="327"/>
      <c r="H68" s="20">
        <f t="shared" si="2"/>
        <v>0</v>
      </c>
      <c r="I68" s="20">
        <f t="shared" si="3"/>
        <v>0</v>
      </c>
      <c r="J68" s="21">
        <f t="shared" si="4"/>
        <v>0</v>
      </c>
      <c r="K68" s="21">
        <f t="shared" si="21"/>
        <v>0</v>
      </c>
      <c r="L68" s="21">
        <f t="shared" si="21"/>
        <v>0</v>
      </c>
      <c r="M68" s="21">
        <f t="shared" si="21"/>
        <v>0</v>
      </c>
      <c r="N68" s="21">
        <f t="shared" si="21"/>
        <v>0</v>
      </c>
      <c r="O68" s="21">
        <f t="shared" si="21"/>
        <v>0</v>
      </c>
      <c r="P68" s="326"/>
      <c r="Q68" s="326"/>
      <c r="R68" s="326"/>
      <c r="S68" s="326"/>
      <c r="T68" s="326"/>
      <c r="U68" s="23">
        <f t="shared" si="6"/>
        <v>0</v>
      </c>
      <c r="V68" s="326"/>
      <c r="W68" s="326"/>
      <c r="X68" s="326"/>
      <c r="Y68" s="326"/>
      <c r="Z68" s="326"/>
      <c r="AA68" s="23">
        <f t="shared" si="7"/>
        <v>0</v>
      </c>
      <c r="AB68" s="326"/>
      <c r="AC68" s="326"/>
      <c r="AD68" s="326"/>
      <c r="AE68" s="326"/>
      <c r="AF68" s="326"/>
      <c r="AG68" s="23">
        <f t="shared" si="8"/>
        <v>0</v>
      </c>
      <c r="AH68" s="326"/>
      <c r="AI68" s="326"/>
      <c r="AJ68" s="326"/>
      <c r="AK68" s="326"/>
      <c r="AL68" s="326"/>
      <c r="AM68" s="23">
        <f t="shared" si="9"/>
        <v>0</v>
      </c>
      <c r="AN68" s="326"/>
      <c r="AO68" s="326"/>
      <c r="AP68" s="326"/>
      <c r="AQ68" s="326"/>
      <c r="AR68" s="326"/>
      <c r="AS68" s="23">
        <f t="shared" si="10"/>
        <v>0</v>
      </c>
    </row>
    <row r="69" spans="1:47" ht="21" hidden="1" customHeight="1" x14ac:dyDescent="0.3">
      <c r="A69" s="321"/>
      <c r="B69" s="30"/>
      <c r="C69" s="31"/>
      <c r="D69" s="327"/>
      <c r="E69" s="327"/>
      <c r="F69" s="327"/>
      <c r="G69" s="327"/>
      <c r="H69" s="20">
        <f t="shared" si="2"/>
        <v>0</v>
      </c>
      <c r="I69" s="20">
        <f t="shared" si="3"/>
        <v>0</v>
      </c>
      <c r="J69" s="21">
        <f t="shared" si="4"/>
        <v>0</v>
      </c>
      <c r="K69" s="21">
        <f t="shared" si="21"/>
        <v>0</v>
      </c>
      <c r="L69" s="21">
        <f t="shared" si="21"/>
        <v>0</v>
      </c>
      <c r="M69" s="21">
        <f t="shared" si="21"/>
        <v>0</v>
      </c>
      <c r="N69" s="21">
        <f t="shared" si="21"/>
        <v>0</v>
      </c>
      <c r="O69" s="21">
        <f t="shared" si="21"/>
        <v>0</v>
      </c>
      <c r="P69" s="326"/>
      <c r="Q69" s="326"/>
      <c r="R69" s="326"/>
      <c r="S69" s="326"/>
      <c r="T69" s="326"/>
      <c r="U69" s="23">
        <f t="shared" si="6"/>
        <v>0</v>
      </c>
      <c r="V69" s="326"/>
      <c r="W69" s="326"/>
      <c r="X69" s="326"/>
      <c r="Y69" s="326"/>
      <c r="Z69" s="326"/>
      <c r="AA69" s="23">
        <f t="shared" si="7"/>
        <v>0</v>
      </c>
      <c r="AB69" s="326"/>
      <c r="AC69" s="326"/>
      <c r="AD69" s="326"/>
      <c r="AE69" s="326"/>
      <c r="AF69" s="326"/>
      <c r="AG69" s="23">
        <f t="shared" si="8"/>
        <v>0</v>
      </c>
      <c r="AH69" s="326"/>
      <c r="AI69" s="326"/>
      <c r="AJ69" s="326"/>
      <c r="AK69" s="326"/>
      <c r="AL69" s="326"/>
      <c r="AM69" s="23">
        <f t="shared" si="9"/>
        <v>0</v>
      </c>
      <c r="AN69" s="326"/>
      <c r="AO69" s="326"/>
      <c r="AP69" s="326"/>
      <c r="AQ69" s="326"/>
      <c r="AR69" s="326"/>
      <c r="AS69" s="23">
        <f t="shared" si="10"/>
        <v>0</v>
      </c>
      <c r="AU69" s="32"/>
    </row>
    <row r="70" spans="1:47" ht="21" hidden="1" customHeight="1" x14ac:dyDescent="0.3">
      <c r="A70" s="321"/>
      <c r="B70" s="30"/>
      <c r="C70" s="31"/>
      <c r="D70" s="327"/>
      <c r="E70" s="327"/>
      <c r="F70" s="327"/>
      <c r="G70" s="327"/>
      <c r="H70" s="20">
        <f t="shared" si="2"/>
        <v>0</v>
      </c>
      <c r="I70" s="20">
        <f t="shared" si="3"/>
        <v>0</v>
      </c>
      <c r="J70" s="21">
        <f t="shared" si="4"/>
        <v>0</v>
      </c>
      <c r="K70" s="21">
        <f t="shared" si="21"/>
        <v>0</v>
      </c>
      <c r="L70" s="21">
        <f t="shared" si="21"/>
        <v>0</v>
      </c>
      <c r="M70" s="21">
        <f t="shared" si="21"/>
        <v>0</v>
      </c>
      <c r="N70" s="21">
        <f t="shared" si="21"/>
        <v>0</v>
      </c>
      <c r="O70" s="21">
        <f t="shared" si="21"/>
        <v>0</v>
      </c>
      <c r="P70" s="326"/>
      <c r="Q70" s="326"/>
      <c r="R70" s="326"/>
      <c r="S70" s="326"/>
      <c r="T70" s="326"/>
      <c r="U70" s="23">
        <f t="shared" si="6"/>
        <v>0</v>
      </c>
      <c r="V70" s="326"/>
      <c r="W70" s="326"/>
      <c r="X70" s="326"/>
      <c r="Y70" s="326"/>
      <c r="Z70" s="326"/>
      <c r="AA70" s="23">
        <f t="shared" si="7"/>
        <v>0</v>
      </c>
      <c r="AB70" s="326"/>
      <c r="AC70" s="326"/>
      <c r="AD70" s="326"/>
      <c r="AE70" s="326"/>
      <c r="AF70" s="326"/>
      <c r="AG70" s="23">
        <f t="shared" si="8"/>
        <v>0</v>
      </c>
      <c r="AH70" s="326"/>
      <c r="AI70" s="326"/>
      <c r="AJ70" s="326"/>
      <c r="AK70" s="326"/>
      <c r="AL70" s="326"/>
      <c r="AM70" s="23">
        <f t="shared" si="9"/>
        <v>0</v>
      </c>
      <c r="AN70" s="326"/>
      <c r="AO70" s="326"/>
      <c r="AP70" s="326"/>
      <c r="AQ70" s="326"/>
      <c r="AR70" s="326"/>
      <c r="AS70" s="23">
        <f t="shared" si="10"/>
        <v>0</v>
      </c>
      <c r="AU70" s="32"/>
    </row>
    <row r="71" spans="1:47" ht="21" hidden="1" customHeight="1" x14ac:dyDescent="0.25">
      <c r="A71" s="321"/>
      <c r="B71" s="30"/>
      <c r="C71" s="31"/>
      <c r="D71" s="327"/>
      <c r="E71" s="327"/>
      <c r="F71" s="327"/>
      <c r="G71" s="327"/>
      <c r="H71" s="20">
        <f t="shared" si="2"/>
        <v>0</v>
      </c>
      <c r="I71" s="20">
        <f t="shared" si="3"/>
        <v>0</v>
      </c>
      <c r="J71" s="21">
        <f t="shared" si="4"/>
        <v>0</v>
      </c>
      <c r="K71" s="21">
        <f t="shared" si="21"/>
        <v>0</v>
      </c>
      <c r="L71" s="21">
        <f t="shared" si="21"/>
        <v>0</v>
      </c>
      <c r="M71" s="21">
        <f t="shared" si="21"/>
        <v>0</v>
      </c>
      <c r="N71" s="21">
        <f t="shared" si="21"/>
        <v>0</v>
      </c>
      <c r="O71" s="21">
        <f t="shared" si="21"/>
        <v>0</v>
      </c>
      <c r="P71" s="326"/>
      <c r="Q71" s="326"/>
      <c r="R71" s="326"/>
      <c r="S71" s="326"/>
      <c r="T71" s="326"/>
      <c r="U71" s="23">
        <f t="shared" si="6"/>
        <v>0</v>
      </c>
      <c r="V71" s="326"/>
      <c r="W71" s="326"/>
      <c r="X71" s="326"/>
      <c r="Y71" s="326"/>
      <c r="Z71" s="326"/>
      <c r="AA71" s="23">
        <f t="shared" si="7"/>
        <v>0</v>
      </c>
      <c r="AB71" s="326"/>
      <c r="AC71" s="326"/>
      <c r="AD71" s="326"/>
      <c r="AE71" s="326"/>
      <c r="AF71" s="326"/>
      <c r="AG71" s="23">
        <f t="shared" si="8"/>
        <v>0</v>
      </c>
      <c r="AH71" s="326"/>
      <c r="AI71" s="326"/>
      <c r="AJ71" s="326"/>
      <c r="AK71" s="326"/>
      <c r="AL71" s="326"/>
      <c r="AM71" s="23">
        <f t="shared" si="9"/>
        <v>0</v>
      </c>
      <c r="AN71" s="326"/>
      <c r="AO71" s="326"/>
      <c r="AP71" s="326"/>
      <c r="AQ71" s="326"/>
      <c r="AR71" s="326"/>
      <c r="AS71" s="23">
        <f t="shared" si="10"/>
        <v>0</v>
      </c>
    </row>
    <row r="72" spans="1:47" ht="21" hidden="1" customHeight="1" x14ac:dyDescent="0.25">
      <c r="A72" s="321"/>
      <c r="B72" s="30"/>
      <c r="C72" s="31"/>
      <c r="D72" s="327"/>
      <c r="E72" s="327"/>
      <c r="F72" s="327"/>
      <c r="G72" s="327"/>
      <c r="H72" s="20">
        <f t="shared" si="2"/>
        <v>0</v>
      </c>
      <c r="I72" s="20">
        <f t="shared" si="3"/>
        <v>0</v>
      </c>
      <c r="J72" s="21">
        <f t="shared" si="4"/>
        <v>0</v>
      </c>
      <c r="K72" s="21">
        <f t="shared" si="21"/>
        <v>0</v>
      </c>
      <c r="L72" s="21">
        <f t="shared" si="21"/>
        <v>0</v>
      </c>
      <c r="M72" s="21">
        <f t="shared" si="21"/>
        <v>0</v>
      </c>
      <c r="N72" s="21">
        <f t="shared" si="21"/>
        <v>0</v>
      </c>
      <c r="O72" s="21">
        <f t="shared" si="21"/>
        <v>0</v>
      </c>
      <c r="P72" s="326"/>
      <c r="Q72" s="326"/>
      <c r="R72" s="326"/>
      <c r="S72" s="326"/>
      <c r="T72" s="326"/>
      <c r="U72" s="23">
        <f t="shared" si="6"/>
        <v>0</v>
      </c>
      <c r="V72" s="326"/>
      <c r="W72" s="326"/>
      <c r="X72" s="326"/>
      <c r="Y72" s="326"/>
      <c r="Z72" s="326"/>
      <c r="AA72" s="23">
        <f t="shared" si="7"/>
        <v>0</v>
      </c>
      <c r="AB72" s="326"/>
      <c r="AC72" s="326"/>
      <c r="AD72" s="326"/>
      <c r="AE72" s="326"/>
      <c r="AF72" s="326"/>
      <c r="AG72" s="23">
        <f t="shared" si="8"/>
        <v>0</v>
      </c>
      <c r="AH72" s="326"/>
      <c r="AI72" s="326"/>
      <c r="AJ72" s="326"/>
      <c r="AK72" s="326"/>
      <c r="AL72" s="326"/>
      <c r="AM72" s="23">
        <f t="shared" si="9"/>
        <v>0</v>
      </c>
      <c r="AN72" s="326"/>
      <c r="AO72" s="326"/>
      <c r="AP72" s="326"/>
      <c r="AQ72" s="326"/>
      <c r="AR72" s="326"/>
      <c r="AS72" s="23">
        <f t="shared" si="10"/>
        <v>0</v>
      </c>
    </row>
    <row r="73" spans="1:47" ht="21" hidden="1" customHeight="1" x14ac:dyDescent="0.25">
      <c r="A73" s="321"/>
      <c r="B73" s="30"/>
      <c r="C73" s="31"/>
      <c r="D73" s="327"/>
      <c r="E73" s="327"/>
      <c r="F73" s="327"/>
      <c r="G73" s="327"/>
      <c r="H73" s="20">
        <f t="shared" si="2"/>
        <v>0</v>
      </c>
      <c r="I73" s="20">
        <f t="shared" si="3"/>
        <v>0</v>
      </c>
      <c r="J73" s="21">
        <f t="shared" si="4"/>
        <v>0</v>
      </c>
      <c r="K73" s="21">
        <f t="shared" si="21"/>
        <v>0</v>
      </c>
      <c r="L73" s="21">
        <f t="shared" si="21"/>
        <v>0</v>
      </c>
      <c r="M73" s="21">
        <f t="shared" si="21"/>
        <v>0</v>
      </c>
      <c r="N73" s="21">
        <f t="shared" si="21"/>
        <v>0</v>
      </c>
      <c r="O73" s="21">
        <f t="shared" si="21"/>
        <v>0</v>
      </c>
      <c r="P73" s="326"/>
      <c r="Q73" s="326"/>
      <c r="R73" s="326"/>
      <c r="S73" s="326"/>
      <c r="T73" s="326"/>
      <c r="U73" s="23">
        <f t="shared" si="6"/>
        <v>0</v>
      </c>
      <c r="V73" s="326"/>
      <c r="W73" s="326"/>
      <c r="X73" s="326"/>
      <c r="Y73" s="326"/>
      <c r="Z73" s="326"/>
      <c r="AA73" s="23">
        <f t="shared" si="7"/>
        <v>0</v>
      </c>
      <c r="AB73" s="326"/>
      <c r="AC73" s="326"/>
      <c r="AD73" s="326"/>
      <c r="AE73" s="326"/>
      <c r="AF73" s="326"/>
      <c r="AG73" s="23">
        <f t="shared" si="8"/>
        <v>0</v>
      </c>
      <c r="AH73" s="326"/>
      <c r="AI73" s="326"/>
      <c r="AJ73" s="326"/>
      <c r="AK73" s="326"/>
      <c r="AL73" s="326"/>
      <c r="AM73" s="23">
        <f t="shared" si="9"/>
        <v>0</v>
      </c>
      <c r="AN73" s="326"/>
      <c r="AO73" s="326"/>
      <c r="AP73" s="326"/>
      <c r="AQ73" s="326"/>
      <c r="AR73" s="326"/>
      <c r="AS73" s="23">
        <f t="shared" si="10"/>
        <v>0</v>
      </c>
    </row>
    <row r="74" spans="1:47" ht="21" hidden="1" customHeight="1" x14ac:dyDescent="0.25">
      <c r="A74" s="321"/>
      <c r="B74" s="30"/>
      <c r="C74" s="31"/>
      <c r="D74" s="327"/>
      <c r="E74" s="327"/>
      <c r="F74" s="327"/>
      <c r="G74" s="327"/>
      <c r="H74" s="20">
        <f t="shared" si="2"/>
        <v>0</v>
      </c>
      <c r="I74" s="20">
        <f t="shared" si="3"/>
        <v>0</v>
      </c>
      <c r="J74" s="21">
        <f t="shared" si="4"/>
        <v>0</v>
      </c>
      <c r="K74" s="21">
        <f t="shared" si="21"/>
        <v>0</v>
      </c>
      <c r="L74" s="21">
        <f t="shared" si="21"/>
        <v>0</v>
      </c>
      <c r="M74" s="21">
        <f t="shared" si="21"/>
        <v>0</v>
      </c>
      <c r="N74" s="21">
        <f t="shared" si="21"/>
        <v>0</v>
      </c>
      <c r="O74" s="21">
        <f t="shared" si="21"/>
        <v>0</v>
      </c>
      <c r="P74" s="326"/>
      <c r="Q74" s="326"/>
      <c r="R74" s="326"/>
      <c r="S74" s="326"/>
      <c r="T74" s="326"/>
      <c r="U74" s="23">
        <f t="shared" si="6"/>
        <v>0</v>
      </c>
      <c r="V74" s="326"/>
      <c r="W74" s="326"/>
      <c r="X74" s="326"/>
      <c r="Y74" s="326"/>
      <c r="Z74" s="326"/>
      <c r="AA74" s="23">
        <f t="shared" si="7"/>
        <v>0</v>
      </c>
      <c r="AB74" s="326"/>
      <c r="AC74" s="326"/>
      <c r="AD74" s="326"/>
      <c r="AE74" s="326"/>
      <c r="AF74" s="326"/>
      <c r="AG74" s="23">
        <f t="shared" si="8"/>
        <v>0</v>
      </c>
      <c r="AH74" s="326"/>
      <c r="AI74" s="326"/>
      <c r="AJ74" s="326"/>
      <c r="AK74" s="326"/>
      <c r="AL74" s="326"/>
      <c r="AM74" s="23">
        <f t="shared" si="9"/>
        <v>0</v>
      </c>
      <c r="AN74" s="326"/>
      <c r="AO74" s="326"/>
      <c r="AP74" s="326"/>
      <c r="AQ74" s="326"/>
      <c r="AR74" s="326"/>
      <c r="AS74" s="23">
        <f t="shared" si="10"/>
        <v>0</v>
      </c>
    </row>
    <row r="75" spans="1:47" ht="21" hidden="1" customHeight="1" x14ac:dyDescent="0.25">
      <c r="A75" s="321"/>
      <c r="B75" s="30"/>
      <c r="C75" s="31"/>
      <c r="D75" s="327"/>
      <c r="E75" s="327"/>
      <c r="F75" s="327"/>
      <c r="G75" s="327"/>
      <c r="H75" s="20">
        <f t="shared" si="2"/>
        <v>0</v>
      </c>
      <c r="I75" s="20">
        <f t="shared" si="3"/>
        <v>0</v>
      </c>
      <c r="J75" s="21">
        <f t="shared" si="4"/>
        <v>0</v>
      </c>
      <c r="K75" s="21">
        <f t="shared" si="21"/>
        <v>0</v>
      </c>
      <c r="L75" s="21">
        <f t="shared" si="21"/>
        <v>0</v>
      </c>
      <c r="M75" s="21">
        <f t="shared" si="21"/>
        <v>0</v>
      </c>
      <c r="N75" s="21">
        <f t="shared" si="21"/>
        <v>0</v>
      </c>
      <c r="O75" s="21">
        <f t="shared" si="21"/>
        <v>0</v>
      </c>
      <c r="P75" s="326"/>
      <c r="Q75" s="326"/>
      <c r="R75" s="326"/>
      <c r="S75" s="326"/>
      <c r="T75" s="326"/>
      <c r="U75" s="23">
        <f t="shared" si="6"/>
        <v>0</v>
      </c>
      <c r="V75" s="326"/>
      <c r="W75" s="326"/>
      <c r="X75" s="326"/>
      <c r="Y75" s="326"/>
      <c r="Z75" s="326"/>
      <c r="AA75" s="23">
        <f t="shared" si="7"/>
        <v>0</v>
      </c>
      <c r="AB75" s="326"/>
      <c r="AC75" s="326"/>
      <c r="AD75" s="326"/>
      <c r="AE75" s="326"/>
      <c r="AF75" s="326"/>
      <c r="AG75" s="23">
        <f t="shared" si="8"/>
        <v>0</v>
      </c>
      <c r="AH75" s="326"/>
      <c r="AI75" s="326"/>
      <c r="AJ75" s="326"/>
      <c r="AK75" s="326"/>
      <c r="AL75" s="326"/>
      <c r="AM75" s="23">
        <f t="shared" si="9"/>
        <v>0</v>
      </c>
      <c r="AN75" s="326"/>
      <c r="AO75" s="326"/>
      <c r="AP75" s="326"/>
      <c r="AQ75" s="326"/>
      <c r="AR75" s="326"/>
      <c r="AS75" s="23">
        <f t="shared" si="10"/>
        <v>0</v>
      </c>
    </row>
    <row r="76" spans="1:47" ht="21" hidden="1" customHeight="1" x14ac:dyDescent="0.25">
      <c r="A76" s="321"/>
      <c r="B76" s="30"/>
      <c r="C76" s="31"/>
      <c r="D76" s="327"/>
      <c r="E76" s="327"/>
      <c r="F76" s="327"/>
      <c r="G76" s="327"/>
      <c r="H76" s="20">
        <f t="shared" si="2"/>
        <v>0</v>
      </c>
      <c r="I76" s="20">
        <f t="shared" si="3"/>
        <v>0</v>
      </c>
      <c r="J76" s="21">
        <f t="shared" si="4"/>
        <v>0</v>
      </c>
      <c r="K76" s="21">
        <f t="shared" si="21"/>
        <v>0</v>
      </c>
      <c r="L76" s="21">
        <f t="shared" si="21"/>
        <v>0</v>
      </c>
      <c r="M76" s="21">
        <f t="shared" si="21"/>
        <v>0</v>
      </c>
      <c r="N76" s="21">
        <f t="shared" si="21"/>
        <v>0</v>
      </c>
      <c r="O76" s="21">
        <f t="shared" si="21"/>
        <v>0</v>
      </c>
      <c r="P76" s="326"/>
      <c r="Q76" s="326"/>
      <c r="R76" s="326"/>
      <c r="S76" s="326"/>
      <c r="T76" s="326"/>
      <c r="U76" s="23">
        <f t="shared" si="6"/>
        <v>0</v>
      </c>
      <c r="V76" s="326"/>
      <c r="W76" s="326"/>
      <c r="X76" s="326"/>
      <c r="Y76" s="326"/>
      <c r="Z76" s="326"/>
      <c r="AA76" s="23">
        <f t="shared" si="7"/>
        <v>0</v>
      </c>
      <c r="AB76" s="326"/>
      <c r="AC76" s="326"/>
      <c r="AD76" s="326"/>
      <c r="AE76" s="326"/>
      <c r="AF76" s="326"/>
      <c r="AG76" s="23">
        <f t="shared" si="8"/>
        <v>0</v>
      </c>
      <c r="AH76" s="326"/>
      <c r="AI76" s="326"/>
      <c r="AJ76" s="326"/>
      <c r="AK76" s="326"/>
      <c r="AL76" s="326"/>
      <c r="AM76" s="23">
        <f t="shared" si="9"/>
        <v>0</v>
      </c>
      <c r="AN76" s="326"/>
      <c r="AO76" s="326"/>
      <c r="AP76" s="326"/>
      <c r="AQ76" s="326"/>
      <c r="AR76" s="326"/>
      <c r="AS76" s="23">
        <f t="shared" si="10"/>
        <v>0</v>
      </c>
    </row>
    <row r="77" spans="1:47" ht="21" hidden="1" customHeight="1" x14ac:dyDescent="0.25">
      <c r="A77" s="321"/>
      <c r="B77" s="30"/>
      <c r="C77" s="31"/>
      <c r="D77" s="327"/>
      <c r="E77" s="327"/>
      <c r="F77" s="327"/>
      <c r="G77" s="327"/>
      <c r="H77" s="20">
        <f t="shared" si="2"/>
        <v>0</v>
      </c>
      <c r="I77" s="20">
        <f t="shared" si="3"/>
        <v>0</v>
      </c>
      <c r="J77" s="21">
        <f t="shared" si="4"/>
        <v>0</v>
      </c>
      <c r="K77" s="21">
        <f t="shared" si="21"/>
        <v>0</v>
      </c>
      <c r="L77" s="21">
        <f t="shared" si="21"/>
        <v>0</v>
      </c>
      <c r="M77" s="21">
        <f t="shared" si="21"/>
        <v>0</v>
      </c>
      <c r="N77" s="21">
        <f t="shared" si="21"/>
        <v>0</v>
      </c>
      <c r="O77" s="21">
        <f t="shared" si="21"/>
        <v>0</v>
      </c>
      <c r="P77" s="326"/>
      <c r="Q77" s="326"/>
      <c r="R77" s="326"/>
      <c r="S77" s="326"/>
      <c r="T77" s="326"/>
      <c r="U77" s="23">
        <f t="shared" si="6"/>
        <v>0</v>
      </c>
      <c r="V77" s="326"/>
      <c r="W77" s="326"/>
      <c r="X77" s="326"/>
      <c r="Y77" s="326"/>
      <c r="Z77" s="326"/>
      <c r="AA77" s="23">
        <f t="shared" si="7"/>
        <v>0</v>
      </c>
      <c r="AB77" s="326"/>
      <c r="AC77" s="326"/>
      <c r="AD77" s="326"/>
      <c r="AE77" s="326"/>
      <c r="AF77" s="326"/>
      <c r="AG77" s="23">
        <f t="shared" si="8"/>
        <v>0</v>
      </c>
      <c r="AH77" s="326"/>
      <c r="AI77" s="326"/>
      <c r="AJ77" s="326"/>
      <c r="AK77" s="326"/>
      <c r="AL77" s="326"/>
      <c r="AM77" s="23">
        <f t="shared" si="9"/>
        <v>0</v>
      </c>
      <c r="AN77" s="326"/>
      <c r="AO77" s="326"/>
      <c r="AP77" s="326"/>
      <c r="AQ77" s="326"/>
      <c r="AR77" s="326"/>
      <c r="AS77" s="23">
        <f t="shared" si="10"/>
        <v>0</v>
      </c>
    </row>
    <row r="78" spans="1:47" ht="21" hidden="1" customHeight="1" x14ac:dyDescent="0.25">
      <c r="A78" s="321"/>
      <c r="B78" s="30"/>
      <c r="C78" s="31"/>
      <c r="D78" s="327"/>
      <c r="E78" s="327"/>
      <c r="F78" s="327"/>
      <c r="G78" s="327"/>
      <c r="H78" s="20">
        <f t="shared" si="2"/>
        <v>0</v>
      </c>
      <c r="I78" s="20">
        <f t="shared" si="3"/>
        <v>0</v>
      </c>
      <c r="J78" s="21">
        <f t="shared" si="4"/>
        <v>0</v>
      </c>
      <c r="K78" s="21">
        <f t="shared" si="21"/>
        <v>0</v>
      </c>
      <c r="L78" s="21">
        <f t="shared" si="21"/>
        <v>0</v>
      </c>
      <c r="M78" s="21">
        <f t="shared" si="21"/>
        <v>0</v>
      </c>
      <c r="N78" s="21">
        <f t="shared" si="21"/>
        <v>0</v>
      </c>
      <c r="O78" s="21">
        <f t="shared" si="21"/>
        <v>0</v>
      </c>
      <c r="P78" s="326"/>
      <c r="Q78" s="326"/>
      <c r="R78" s="326"/>
      <c r="S78" s="326"/>
      <c r="T78" s="326"/>
      <c r="U78" s="23">
        <f t="shared" si="6"/>
        <v>0</v>
      </c>
      <c r="V78" s="326"/>
      <c r="W78" s="326"/>
      <c r="X78" s="326"/>
      <c r="Y78" s="326"/>
      <c r="Z78" s="326"/>
      <c r="AA78" s="23">
        <f t="shared" si="7"/>
        <v>0</v>
      </c>
      <c r="AB78" s="326"/>
      <c r="AC78" s="326"/>
      <c r="AD78" s="326"/>
      <c r="AE78" s="326"/>
      <c r="AF78" s="326"/>
      <c r="AG78" s="23">
        <f t="shared" si="8"/>
        <v>0</v>
      </c>
      <c r="AH78" s="326"/>
      <c r="AI78" s="326"/>
      <c r="AJ78" s="326"/>
      <c r="AK78" s="326"/>
      <c r="AL78" s="326"/>
      <c r="AM78" s="23">
        <f t="shared" si="9"/>
        <v>0</v>
      </c>
      <c r="AN78" s="326"/>
      <c r="AO78" s="326"/>
      <c r="AP78" s="326"/>
      <c r="AQ78" s="326"/>
      <c r="AR78" s="326"/>
      <c r="AS78" s="23">
        <f t="shared" si="10"/>
        <v>0</v>
      </c>
    </row>
    <row r="79" spans="1:47" ht="21" hidden="1" customHeight="1" x14ac:dyDescent="0.25">
      <c r="A79" s="321"/>
      <c r="B79" s="30"/>
      <c r="C79" s="31"/>
      <c r="D79" s="327"/>
      <c r="E79" s="327"/>
      <c r="F79" s="327"/>
      <c r="G79" s="327"/>
      <c r="H79" s="20">
        <f t="shared" si="2"/>
        <v>0</v>
      </c>
      <c r="I79" s="20">
        <f t="shared" si="3"/>
        <v>0</v>
      </c>
      <c r="J79" s="21">
        <f t="shared" si="4"/>
        <v>0</v>
      </c>
      <c r="K79" s="21">
        <f t="shared" si="21"/>
        <v>0</v>
      </c>
      <c r="L79" s="21">
        <f t="shared" si="21"/>
        <v>0</v>
      </c>
      <c r="M79" s="21">
        <f t="shared" si="21"/>
        <v>0</v>
      </c>
      <c r="N79" s="21">
        <f t="shared" si="21"/>
        <v>0</v>
      </c>
      <c r="O79" s="21">
        <f t="shared" si="21"/>
        <v>0</v>
      </c>
      <c r="P79" s="326"/>
      <c r="Q79" s="326"/>
      <c r="R79" s="326"/>
      <c r="S79" s="326"/>
      <c r="T79" s="326"/>
      <c r="U79" s="23">
        <f t="shared" si="6"/>
        <v>0</v>
      </c>
      <c r="V79" s="326"/>
      <c r="W79" s="326"/>
      <c r="X79" s="326"/>
      <c r="Y79" s="326"/>
      <c r="Z79" s="326"/>
      <c r="AA79" s="23">
        <f t="shared" si="7"/>
        <v>0</v>
      </c>
      <c r="AB79" s="326"/>
      <c r="AC79" s="326"/>
      <c r="AD79" s="326"/>
      <c r="AE79" s="326"/>
      <c r="AF79" s="326"/>
      <c r="AG79" s="23">
        <f t="shared" si="8"/>
        <v>0</v>
      </c>
      <c r="AH79" s="326"/>
      <c r="AI79" s="326"/>
      <c r="AJ79" s="326"/>
      <c r="AK79" s="326"/>
      <c r="AL79" s="326"/>
      <c r="AM79" s="23">
        <f t="shared" si="9"/>
        <v>0</v>
      </c>
      <c r="AN79" s="326"/>
      <c r="AO79" s="326"/>
      <c r="AP79" s="326"/>
      <c r="AQ79" s="326"/>
      <c r="AR79" s="326"/>
      <c r="AS79" s="23">
        <f t="shared" si="10"/>
        <v>0</v>
      </c>
    </row>
    <row r="80" spans="1:47" ht="21" hidden="1" customHeight="1" x14ac:dyDescent="0.3">
      <c r="A80" s="321"/>
      <c r="B80" s="30"/>
      <c r="C80" s="31"/>
      <c r="D80" s="327"/>
      <c r="E80" s="327"/>
      <c r="F80" s="327"/>
      <c r="G80" s="327"/>
      <c r="H80" s="20">
        <f t="shared" si="2"/>
        <v>0</v>
      </c>
      <c r="I80" s="20">
        <f t="shared" si="3"/>
        <v>0</v>
      </c>
      <c r="J80" s="21">
        <f t="shared" si="4"/>
        <v>0</v>
      </c>
      <c r="K80" s="21">
        <f t="shared" si="21"/>
        <v>0</v>
      </c>
      <c r="L80" s="21">
        <f t="shared" si="21"/>
        <v>0</v>
      </c>
      <c r="M80" s="21">
        <f t="shared" si="21"/>
        <v>0</v>
      </c>
      <c r="N80" s="21">
        <f t="shared" si="21"/>
        <v>0</v>
      </c>
      <c r="O80" s="21">
        <f t="shared" si="21"/>
        <v>0</v>
      </c>
      <c r="P80" s="326"/>
      <c r="Q80" s="326"/>
      <c r="R80" s="326"/>
      <c r="S80" s="326"/>
      <c r="T80" s="326"/>
      <c r="U80" s="23">
        <f t="shared" si="6"/>
        <v>0</v>
      </c>
      <c r="V80" s="326"/>
      <c r="W80" s="326"/>
      <c r="X80" s="326"/>
      <c r="Y80" s="326"/>
      <c r="Z80" s="326"/>
      <c r="AA80" s="23">
        <f t="shared" si="7"/>
        <v>0</v>
      </c>
      <c r="AB80" s="326"/>
      <c r="AC80" s="326"/>
      <c r="AD80" s="326"/>
      <c r="AE80" s="326"/>
      <c r="AF80" s="326"/>
      <c r="AG80" s="23">
        <f t="shared" si="8"/>
        <v>0</v>
      </c>
      <c r="AH80" s="326"/>
      <c r="AI80" s="326"/>
      <c r="AJ80" s="326"/>
      <c r="AK80" s="326"/>
      <c r="AL80" s="326"/>
      <c r="AM80" s="23">
        <f t="shared" si="9"/>
        <v>0</v>
      </c>
      <c r="AN80" s="326"/>
      <c r="AO80" s="326"/>
      <c r="AP80" s="326"/>
      <c r="AQ80" s="326"/>
      <c r="AR80" s="326"/>
      <c r="AS80" s="23">
        <f t="shared" si="10"/>
        <v>0</v>
      </c>
      <c r="AU80" s="33"/>
    </row>
    <row r="81" spans="1:47" ht="10.5" customHeight="1" thickBot="1" x14ac:dyDescent="0.3">
      <c r="A81" s="34" t="s">
        <v>28</v>
      </c>
      <c r="B81" s="35"/>
      <c r="C81" s="34"/>
      <c r="D81" s="34"/>
      <c r="E81" s="34"/>
      <c r="F81" s="34"/>
      <c r="G81" s="34"/>
      <c r="H81" s="329"/>
      <c r="I81" s="329"/>
      <c r="J81" s="329"/>
      <c r="K81" s="329"/>
      <c r="L81" s="329"/>
      <c r="M81" s="329"/>
      <c r="N81" s="329"/>
      <c r="O81" s="329"/>
      <c r="P81" s="34"/>
      <c r="Q81" s="34"/>
      <c r="R81" s="34"/>
      <c r="S81" s="34"/>
      <c r="T81" s="34"/>
      <c r="U81" s="36"/>
      <c r="V81" s="34"/>
      <c r="W81" s="34"/>
      <c r="X81" s="34"/>
      <c r="Y81" s="34"/>
      <c r="Z81" s="34"/>
      <c r="AA81" s="36"/>
      <c r="AB81" s="34"/>
      <c r="AC81" s="34"/>
      <c r="AD81" s="34"/>
      <c r="AE81" s="34"/>
      <c r="AF81" s="34"/>
      <c r="AG81" s="36"/>
      <c r="AH81" s="34"/>
      <c r="AI81" s="34"/>
      <c r="AJ81" s="34"/>
      <c r="AK81" s="34"/>
      <c r="AL81" s="34"/>
      <c r="AM81" s="36"/>
      <c r="AN81" s="34"/>
      <c r="AO81" s="34"/>
      <c r="AP81" s="34"/>
      <c r="AQ81" s="34"/>
      <c r="AR81" s="34"/>
      <c r="AS81" s="36"/>
    </row>
    <row r="82" spans="1:47" ht="38.25" customHeight="1" thickBot="1" x14ac:dyDescent="0.35">
      <c r="A82" s="323" t="s">
        <v>29</v>
      </c>
      <c r="B82" s="183" t="s">
        <v>30</v>
      </c>
      <c r="C82" s="13"/>
      <c r="D82" s="13"/>
      <c r="E82" s="13"/>
      <c r="F82" s="13"/>
      <c r="G82" s="13"/>
      <c r="H82" s="14">
        <f t="shared" ref="H82:AS82" si="22">H83+H104</f>
        <v>53</v>
      </c>
      <c r="I82" s="14">
        <f t="shared" si="22"/>
        <v>1908</v>
      </c>
      <c r="J82" s="14">
        <f t="shared" si="22"/>
        <v>354</v>
      </c>
      <c r="K82" s="14">
        <f t="shared" si="22"/>
        <v>94</v>
      </c>
      <c r="L82" s="14">
        <f t="shared" si="22"/>
        <v>6</v>
      </c>
      <c r="M82" s="14">
        <f t="shared" si="22"/>
        <v>130</v>
      </c>
      <c r="N82" s="14">
        <f t="shared" si="22"/>
        <v>124</v>
      </c>
      <c r="O82" s="14">
        <f t="shared" si="22"/>
        <v>1554</v>
      </c>
      <c r="P82" s="13">
        <f t="shared" si="22"/>
        <v>0</v>
      </c>
      <c r="Q82" s="13">
        <f t="shared" si="22"/>
        <v>0</v>
      </c>
      <c r="R82" s="13">
        <f t="shared" si="22"/>
        <v>0</v>
      </c>
      <c r="S82" s="13">
        <f t="shared" si="22"/>
        <v>0</v>
      </c>
      <c r="T82" s="13">
        <f t="shared" si="22"/>
        <v>0</v>
      </c>
      <c r="U82" s="15">
        <f t="shared" si="22"/>
        <v>0</v>
      </c>
      <c r="V82" s="13">
        <f t="shared" si="22"/>
        <v>4</v>
      </c>
      <c r="W82" s="13">
        <f t="shared" si="22"/>
        <v>0</v>
      </c>
      <c r="X82" s="13">
        <f t="shared" si="22"/>
        <v>4</v>
      </c>
      <c r="Y82" s="13">
        <f t="shared" si="22"/>
        <v>9</v>
      </c>
      <c r="Z82" s="13">
        <f t="shared" si="22"/>
        <v>55</v>
      </c>
      <c r="AA82" s="15">
        <f t="shared" si="22"/>
        <v>2</v>
      </c>
      <c r="AB82" s="13">
        <f t="shared" si="22"/>
        <v>12</v>
      </c>
      <c r="AC82" s="13">
        <f t="shared" si="22"/>
        <v>0</v>
      </c>
      <c r="AD82" s="13">
        <f t="shared" si="22"/>
        <v>20</v>
      </c>
      <c r="AE82" s="13">
        <f t="shared" si="22"/>
        <v>17</v>
      </c>
      <c r="AF82" s="13">
        <f t="shared" si="22"/>
        <v>239</v>
      </c>
      <c r="AG82" s="15">
        <f t="shared" si="22"/>
        <v>8</v>
      </c>
      <c r="AH82" s="13">
        <f t="shared" si="22"/>
        <v>36</v>
      </c>
      <c r="AI82" s="13">
        <f t="shared" si="22"/>
        <v>0</v>
      </c>
      <c r="AJ82" s="13">
        <f t="shared" si="22"/>
        <v>48</v>
      </c>
      <c r="AK82" s="13">
        <f t="shared" si="22"/>
        <v>47</v>
      </c>
      <c r="AL82" s="13">
        <f t="shared" si="22"/>
        <v>625</v>
      </c>
      <c r="AM82" s="15">
        <f t="shared" si="22"/>
        <v>21</v>
      </c>
      <c r="AN82" s="13">
        <f t="shared" si="22"/>
        <v>42</v>
      </c>
      <c r="AO82" s="13">
        <f t="shared" si="22"/>
        <v>6</v>
      </c>
      <c r="AP82" s="13">
        <f t="shared" si="22"/>
        <v>58</v>
      </c>
      <c r="AQ82" s="13">
        <f t="shared" si="22"/>
        <v>51</v>
      </c>
      <c r="AR82" s="13">
        <f t="shared" si="22"/>
        <v>635</v>
      </c>
      <c r="AS82" s="15">
        <f t="shared" si="22"/>
        <v>22</v>
      </c>
      <c r="AU82" s="11" t="e">
        <f>IF(H82=SUM(U82,AG82,AA82,AM82,#REF!,#REF!,#REF!,#REF!,#REF!,AS82),TRUE)</f>
        <v>#REF!</v>
      </c>
    </row>
    <row r="83" spans="1:47" ht="20.25" thickBot="1" x14ac:dyDescent="0.35">
      <c r="A83" s="323" t="s">
        <v>31</v>
      </c>
      <c r="B83" s="9"/>
      <c r="C83" s="13"/>
      <c r="D83" s="13"/>
      <c r="E83" s="13"/>
      <c r="F83" s="13"/>
      <c r="G83" s="13"/>
      <c r="H83" s="14">
        <f>SUM(H84:H102)</f>
        <v>49</v>
      </c>
      <c r="I83" s="14">
        <f t="shared" ref="I83:AS83" si="23">SUM(I84:I102)</f>
        <v>1764</v>
      </c>
      <c r="J83" s="14">
        <f t="shared" si="23"/>
        <v>322</v>
      </c>
      <c r="K83" s="14">
        <f t="shared" si="23"/>
        <v>86</v>
      </c>
      <c r="L83" s="14">
        <f t="shared" si="23"/>
        <v>6</v>
      </c>
      <c r="M83" s="14">
        <f t="shared" si="23"/>
        <v>114</v>
      </c>
      <c r="N83" s="14">
        <f t="shared" si="23"/>
        <v>116</v>
      </c>
      <c r="O83" s="14">
        <f t="shared" si="23"/>
        <v>1442</v>
      </c>
      <c r="P83" s="14">
        <f t="shared" si="23"/>
        <v>0</v>
      </c>
      <c r="Q83" s="14">
        <f t="shared" si="23"/>
        <v>0</v>
      </c>
      <c r="R83" s="14">
        <f t="shared" si="23"/>
        <v>0</v>
      </c>
      <c r="S83" s="14">
        <f t="shared" si="23"/>
        <v>0</v>
      </c>
      <c r="T83" s="14">
        <f t="shared" si="23"/>
        <v>0</v>
      </c>
      <c r="U83" s="14">
        <f t="shared" si="23"/>
        <v>0</v>
      </c>
      <c r="V83" s="14">
        <f t="shared" si="23"/>
        <v>4</v>
      </c>
      <c r="W83" s="14">
        <f t="shared" si="23"/>
        <v>0</v>
      </c>
      <c r="X83" s="14">
        <f t="shared" si="23"/>
        <v>4</v>
      </c>
      <c r="Y83" s="14">
        <f t="shared" si="23"/>
        <v>9</v>
      </c>
      <c r="Z83" s="14">
        <f t="shared" si="23"/>
        <v>55</v>
      </c>
      <c r="AA83" s="14">
        <f t="shared" si="23"/>
        <v>2</v>
      </c>
      <c r="AB83" s="14">
        <f t="shared" si="23"/>
        <v>12</v>
      </c>
      <c r="AC83" s="14">
        <f t="shared" si="23"/>
        <v>0</v>
      </c>
      <c r="AD83" s="14">
        <f t="shared" si="23"/>
        <v>20</v>
      </c>
      <c r="AE83" s="14">
        <f t="shared" si="23"/>
        <v>17</v>
      </c>
      <c r="AF83" s="14">
        <f t="shared" si="23"/>
        <v>239</v>
      </c>
      <c r="AG83" s="14">
        <f t="shared" si="23"/>
        <v>8</v>
      </c>
      <c r="AH83" s="14">
        <f t="shared" si="23"/>
        <v>32</v>
      </c>
      <c r="AI83" s="14">
        <f t="shared" si="23"/>
        <v>0</v>
      </c>
      <c r="AJ83" s="14">
        <f t="shared" si="23"/>
        <v>42</v>
      </c>
      <c r="AK83" s="14">
        <f t="shared" si="23"/>
        <v>43</v>
      </c>
      <c r="AL83" s="14">
        <f t="shared" si="23"/>
        <v>567</v>
      </c>
      <c r="AM83" s="14">
        <f t="shared" si="23"/>
        <v>19</v>
      </c>
      <c r="AN83" s="14">
        <f t="shared" si="23"/>
        <v>38</v>
      </c>
      <c r="AO83" s="14">
        <f t="shared" si="23"/>
        <v>6</v>
      </c>
      <c r="AP83" s="14">
        <f t="shared" si="23"/>
        <v>48</v>
      </c>
      <c r="AQ83" s="14">
        <f t="shared" si="23"/>
        <v>47</v>
      </c>
      <c r="AR83" s="14">
        <f t="shared" si="23"/>
        <v>581</v>
      </c>
      <c r="AS83" s="14">
        <f t="shared" si="23"/>
        <v>20</v>
      </c>
      <c r="AU83" s="11" t="e">
        <f>IF(H83=SUM(U83,AG83,AA83,AM83,#REF!,#REF!,#REF!,#REF!,#REF!,AS83),TRUE)</f>
        <v>#REF!</v>
      </c>
    </row>
    <row r="84" spans="1:47" ht="21" x14ac:dyDescent="0.25">
      <c r="A84" s="321" t="s">
        <v>250</v>
      </c>
      <c r="B84" s="176" t="s">
        <v>332</v>
      </c>
      <c r="C84" s="31"/>
      <c r="D84" s="327">
        <v>5</v>
      </c>
      <c r="E84" s="327"/>
      <c r="F84" s="327"/>
      <c r="G84" s="327">
        <v>5</v>
      </c>
      <c r="H84" s="38">
        <f t="shared" ref="H84:H99" si="24">U84+AA84+AG84+AM84+AS84</f>
        <v>2</v>
      </c>
      <c r="I84" s="38">
        <f t="shared" ref="I84:I99" si="25">SUM(O84,J84)</f>
        <v>72</v>
      </c>
      <c r="J84" s="39">
        <f t="shared" ref="J84:J99" si="26">SUM(K84:N84)</f>
        <v>16</v>
      </c>
      <c r="K84" s="39">
        <f t="shared" ref="K84:O98" si="27">SUM(P84,V84,AB84,AH84,AN84)</f>
        <v>6</v>
      </c>
      <c r="L84" s="39">
        <f t="shared" si="27"/>
        <v>0</v>
      </c>
      <c r="M84" s="39">
        <f t="shared" si="27"/>
        <v>6</v>
      </c>
      <c r="N84" s="39">
        <f t="shared" si="27"/>
        <v>4</v>
      </c>
      <c r="O84" s="39">
        <f t="shared" si="27"/>
        <v>56</v>
      </c>
      <c r="P84" s="326"/>
      <c r="Q84" s="326"/>
      <c r="R84" s="326"/>
      <c r="S84" s="326"/>
      <c r="T84" s="326"/>
      <c r="U84" s="40">
        <f t="shared" ref="U84:U99" si="28">SUM(P84:T84)/36</f>
        <v>0</v>
      </c>
      <c r="V84" s="326"/>
      <c r="W84" s="326"/>
      <c r="X84" s="326"/>
      <c r="Y84" s="326"/>
      <c r="Z84" s="326"/>
      <c r="AA84" s="40">
        <f t="shared" ref="AA84:AA99" si="29">SUM(V84:Z84)/36</f>
        <v>0</v>
      </c>
      <c r="AB84" s="326"/>
      <c r="AC84" s="326"/>
      <c r="AD84" s="326"/>
      <c r="AE84" s="326"/>
      <c r="AF84" s="326"/>
      <c r="AG84" s="40">
        <f t="shared" ref="AG84:AG99" si="30">SUM(AB84:AF84)/36</f>
        <v>0</v>
      </c>
      <c r="AH84" s="326"/>
      <c r="AI84" s="326"/>
      <c r="AJ84" s="330"/>
      <c r="AK84" s="330"/>
      <c r="AL84" s="330"/>
      <c r="AM84" s="40">
        <f t="shared" ref="AM84:AM99" si="31">SUM(AH84:AL84)/36</f>
        <v>0</v>
      </c>
      <c r="AN84" s="326">
        <v>6</v>
      </c>
      <c r="AO84" s="326"/>
      <c r="AP84" s="326">
        <v>6</v>
      </c>
      <c r="AQ84" s="326">
        <v>4</v>
      </c>
      <c r="AR84" s="326">
        <v>56</v>
      </c>
      <c r="AS84" s="40">
        <f t="shared" ref="AS84:AS99" si="32">SUM(AN84:AR84)/36</f>
        <v>2</v>
      </c>
    </row>
    <row r="85" spans="1:47" ht="31.5" customHeight="1" x14ac:dyDescent="0.25">
      <c r="A85" s="378" t="s">
        <v>252</v>
      </c>
      <c r="B85" s="37" t="s">
        <v>333</v>
      </c>
      <c r="C85" s="31">
        <v>4</v>
      </c>
      <c r="D85" s="327"/>
      <c r="E85" s="327"/>
      <c r="F85" s="327"/>
      <c r="G85" s="327">
        <v>4</v>
      </c>
      <c r="H85" s="38">
        <f t="shared" si="24"/>
        <v>3</v>
      </c>
      <c r="I85" s="38">
        <f t="shared" si="25"/>
        <v>108</v>
      </c>
      <c r="J85" s="39">
        <f t="shared" si="26"/>
        <v>21</v>
      </c>
      <c r="K85" s="39">
        <f t="shared" si="27"/>
        <v>4</v>
      </c>
      <c r="L85" s="39">
        <f t="shared" si="27"/>
        <v>0</v>
      </c>
      <c r="M85" s="39">
        <f t="shared" si="27"/>
        <v>8</v>
      </c>
      <c r="N85" s="39">
        <f t="shared" si="27"/>
        <v>9</v>
      </c>
      <c r="O85" s="39">
        <f t="shared" si="27"/>
        <v>87</v>
      </c>
      <c r="P85" s="326"/>
      <c r="Q85" s="326"/>
      <c r="R85" s="326"/>
      <c r="S85" s="326"/>
      <c r="T85" s="326"/>
      <c r="U85" s="40">
        <f t="shared" si="28"/>
        <v>0</v>
      </c>
      <c r="V85" s="326"/>
      <c r="W85" s="326"/>
      <c r="X85" s="326"/>
      <c r="Y85" s="326"/>
      <c r="Z85" s="326"/>
      <c r="AA85" s="40">
        <f t="shared" si="29"/>
        <v>0</v>
      </c>
      <c r="AB85" s="326"/>
      <c r="AC85" s="326"/>
      <c r="AD85" s="326"/>
      <c r="AE85" s="326"/>
      <c r="AF85" s="326"/>
      <c r="AG85" s="40">
        <f t="shared" si="30"/>
        <v>0</v>
      </c>
      <c r="AH85" s="326">
        <v>4</v>
      </c>
      <c r="AI85" s="326"/>
      <c r="AJ85" s="330">
        <v>8</v>
      </c>
      <c r="AK85" s="330">
        <v>9</v>
      </c>
      <c r="AL85" s="330">
        <v>87</v>
      </c>
      <c r="AM85" s="40">
        <f t="shared" si="31"/>
        <v>3</v>
      </c>
      <c r="AN85" s="326"/>
      <c r="AO85" s="326"/>
      <c r="AP85" s="326"/>
      <c r="AQ85" s="326"/>
      <c r="AR85" s="326"/>
      <c r="AS85" s="40">
        <f t="shared" si="32"/>
        <v>0</v>
      </c>
    </row>
    <row r="86" spans="1:47" ht="21" x14ac:dyDescent="0.25">
      <c r="A86" s="378" t="s">
        <v>253</v>
      </c>
      <c r="B86" s="176" t="s">
        <v>334</v>
      </c>
      <c r="C86" s="31"/>
      <c r="D86" s="327">
        <v>5</v>
      </c>
      <c r="E86" s="327"/>
      <c r="F86" s="327"/>
      <c r="G86" s="327">
        <v>5</v>
      </c>
      <c r="H86" s="38">
        <f t="shared" si="24"/>
        <v>2</v>
      </c>
      <c r="I86" s="38">
        <f t="shared" si="25"/>
        <v>72</v>
      </c>
      <c r="J86" s="39">
        <f t="shared" si="26"/>
        <v>16</v>
      </c>
      <c r="K86" s="39">
        <f t="shared" si="27"/>
        <v>6</v>
      </c>
      <c r="L86" s="39">
        <f t="shared" si="27"/>
        <v>0</v>
      </c>
      <c r="M86" s="39">
        <f t="shared" si="27"/>
        <v>6</v>
      </c>
      <c r="N86" s="39">
        <f t="shared" si="27"/>
        <v>4</v>
      </c>
      <c r="O86" s="39">
        <f t="shared" si="27"/>
        <v>56</v>
      </c>
      <c r="P86" s="326"/>
      <c r="Q86" s="326"/>
      <c r="R86" s="326"/>
      <c r="S86" s="326"/>
      <c r="T86" s="326"/>
      <c r="U86" s="40">
        <f t="shared" si="28"/>
        <v>0</v>
      </c>
      <c r="V86" s="326"/>
      <c r="W86" s="326"/>
      <c r="X86" s="326"/>
      <c r="Y86" s="326"/>
      <c r="Z86" s="326"/>
      <c r="AA86" s="40">
        <f t="shared" si="29"/>
        <v>0</v>
      </c>
      <c r="AB86" s="326"/>
      <c r="AC86" s="326"/>
      <c r="AD86" s="326"/>
      <c r="AE86" s="326"/>
      <c r="AF86" s="326"/>
      <c r="AG86" s="40">
        <f t="shared" si="30"/>
        <v>0</v>
      </c>
      <c r="AH86" s="326"/>
      <c r="AI86" s="326"/>
      <c r="AJ86" s="330"/>
      <c r="AK86" s="330"/>
      <c r="AL86" s="330"/>
      <c r="AM86" s="40">
        <f t="shared" si="31"/>
        <v>0</v>
      </c>
      <c r="AN86" s="326">
        <v>6</v>
      </c>
      <c r="AO86" s="326"/>
      <c r="AP86" s="326">
        <v>6</v>
      </c>
      <c r="AQ86" s="326">
        <v>4</v>
      </c>
      <c r="AR86" s="326">
        <v>56</v>
      </c>
      <c r="AS86" s="40">
        <f t="shared" si="32"/>
        <v>2</v>
      </c>
    </row>
    <row r="87" spans="1:47" ht="21" x14ac:dyDescent="0.25">
      <c r="A87" s="378" t="s">
        <v>254</v>
      </c>
      <c r="B87" s="176" t="s">
        <v>336</v>
      </c>
      <c r="C87" s="31">
        <v>5</v>
      </c>
      <c r="D87" s="327"/>
      <c r="E87" s="327"/>
      <c r="F87" s="327"/>
      <c r="G87" s="327">
        <v>5</v>
      </c>
      <c r="H87" s="38">
        <f t="shared" si="24"/>
        <v>3</v>
      </c>
      <c r="I87" s="38">
        <f t="shared" si="25"/>
        <v>108</v>
      </c>
      <c r="J87" s="39">
        <f t="shared" si="26"/>
        <v>23</v>
      </c>
      <c r="K87" s="39">
        <f t="shared" si="27"/>
        <v>4</v>
      </c>
      <c r="L87" s="39">
        <f t="shared" si="27"/>
        <v>0</v>
      </c>
      <c r="M87" s="39">
        <f t="shared" si="27"/>
        <v>10</v>
      </c>
      <c r="N87" s="39">
        <f t="shared" si="27"/>
        <v>9</v>
      </c>
      <c r="O87" s="39">
        <f t="shared" si="27"/>
        <v>85</v>
      </c>
      <c r="P87" s="326"/>
      <c r="Q87" s="326"/>
      <c r="R87" s="326"/>
      <c r="S87" s="326"/>
      <c r="T87" s="326"/>
      <c r="U87" s="40">
        <f t="shared" si="28"/>
        <v>0</v>
      </c>
      <c r="V87" s="326"/>
      <c r="W87" s="326"/>
      <c r="X87" s="326"/>
      <c r="Y87" s="326"/>
      <c r="Z87" s="326"/>
      <c r="AA87" s="40">
        <f t="shared" si="29"/>
        <v>0</v>
      </c>
      <c r="AB87" s="326"/>
      <c r="AC87" s="326"/>
      <c r="AD87" s="326"/>
      <c r="AE87" s="326"/>
      <c r="AF87" s="326"/>
      <c r="AG87" s="40">
        <f t="shared" si="30"/>
        <v>0</v>
      </c>
      <c r="AH87" s="326"/>
      <c r="AI87" s="326"/>
      <c r="AJ87" s="330"/>
      <c r="AK87" s="330"/>
      <c r="AL87" s="330"/>
      <c r="AM87" s="40">
        <f t="shared" si="31"/>
        <v>0</v>
      </c>
      <c r="AN87" s="326">
        <v>4</v>
      </c>
      <c r="AO87" s="326"/>
      <c r="AP87" s="326">
        <v>10</v>
      </c>
      <c r="AQ87" s="326">
        <v>9</v>
      </c>
      <c r="AR87" s="326">
        <v>85</v>
      </c>
      <c r="AS87" s="40">
        <f t="shared" si="32"/>
        <v>3</v>
      </c>
    </row>
    <row r="88" spans="1:47" ht="15" x14ac:dyDescent="0.25">
      <c r="A88" s="378" t="s">
        <v>255</v>
      </c>
      <c r="B88" s="176" t="s">
        <v>337</v>
      </c>
      <c r="C88" s="31">
        <v>5</v>
      </c>
      <c r="D88" s="327"/>
      <c r="E88" s="327"/>
      <c r="F88" s="327"/>
      <c r="G88" s="327">
        <v>5</v>
      </c>
      <c r="H88" s="38">
        <f t="shared" si="24"/>
        <v>3</v>
      </c>
      <c r="I88" s="38">
        <f t="shared" si="25"/>
        <v>108</v>
      </c>
      <c r="J88" s="39">
        <f t="shared" si="26"/>
        <v>21</v>
      </c>
      <c r="K88" s="39">
        <f t="shared" si="27"/>
        <v>4</v>
      </c>
      <c r="L88" s="39">
        <f t="shared" si="27"/>
        <v>0</v>
      </c>
      <c r="M88" s="39">
        <f t="shared" si="27"/>
        <v>8</v>
      </c>
      <c r="N88" s="39">
        <f t="shared" si="27"/>
        <v>9</v>
      </c>
      <c r="O88" s="39">
        <f t="shared" si="27"/>
        <v>87</v>
      </c>
      <c r="P88" s="326"/>
      <c r="Q88" s="326"/>
      <c r="R88" s="326"/>
      <c r="S88" s="326"/>
      <c r="T88" s="326"/>
      <c r="U88" s="40">
        <f t="shared" si="28"/>
        <v>0</v>
      </c>
      <c r="V88" s="326"/>
      <c r="W88" s="326"/>
      <c r="X88" s="326"/>
      <c r="Y88" s="326"/>
      <c r="Z88" s="326"/>
      <c r="AA88" s="40">
        <f t="shared" si="29"/>
        <v>0</v>
      </c>
      <c r="AB88" s="326"/>
      <c r="AC88" s="326"/>
      <c r="AD88" s="326"/>
      <c r="AE88" s="326"/>
      <c r="AF88" s="326"/>
      <c r="AG88" s="40">
        <f t="shared" si="30"/>
        <v>0</v>
      </c>
      <c r="AH88" s="326"/>
      <c r="AI88" s="326"/>
      <c r="AJ88" s="330"/>
      <c r="AK88" s="330"/>
      <c r="AL88" s="330"/>
      <c r="AM88" s="40">
        <f t="shared" si="31"/>
        <v>0</v>
      </c>
      <c r="AN88" s="326">
        <v>4</v>
      </c>
      <c r="AO88" s="326"/>
      <c r="AP88" s="326">
        <v>8</v>
      </c>
      <c r="AQ88" s="326">
        <v>9</v>
      </c>
      <c r="AR88" s="326">
        <v>87</v>
      </c>
      <c r="AS88" s="40">
        <f t="shared" si="32"/>
        <v>3</v>
      </c>
    </row>
    <row r="89" spans="1:47" ht="34.5" customHeight="1" x14ac:dyDescent="0.25">
      <c r="A89" s="378" t="s">
        <v>257</v>
      </c>
      <c r="B89" s="37" t="s">
        <v>263</v>
      </c>
      <c r="C89" s="31">
        <v>5</v>
      </c>
      <c r="D89" s="327"/>
      <c r="E89" s="327"/>
      <c r="F89" s="327"/>
      <c r="G89" s="327">
        <v>5</v>
      </c>
      <c r="H89" s="38">
        <f t="shared" si="24"/>
        <v>3</v>
      </c>
      <c r="I89" s="38">
        <f t="shared" si="25"/>
        <v>108</v>
      </c>
      <c r="J89" s="39">
        <f t="shared" si="26"/>
        <v>21</v>
      </c>
      <c r="K89" s="39">
        <f t="shared" si="27"/>
        <v>4</v>
      </c>
      <c r="L89" s="39">
        <f t="shared" si="27"/>
        <v>0</v>
      </c>
      <c r="M89" s="39">
        <f t="shared" si="27"/>
        <v>8</v>
      </c>
      <c r="N89" s="39">
        <f t="shared" si="27"/>
        <v>9</v>
      </c>
      <c r="O89" s="39">
        <f t="shared" si="27"/>
        <v>87</v>
      </c>
      <c r="P89" s="326"/>
      <c r="Q89" s="326"/>
      <c r="R89" s="326"/>
      <c r="S89" s="326"/>
      <c r="T89" s="326"/>
      <c r="U89" s="40">
        <f t="shared" si="28"/>
        <v>0</v>
      </c>
      <c r="V89" s="326"/>
      <c r="W89" s="326"/>
      <c r="X89" s="326"/>
      <c r="Y89" s="326"/>
      <c r="Z89" s="326"/>
      <c r="AA89" s="40">
        <f t="shared" si="29"/>
        <v>0</v>
      </c>
      <c r="AB89" s="326"/>
      <c r="AC89" s="326"/>
      <c r="AD89" s="326"/>
      <c r="AE89" s="326"/>
      <c r="AF89" s="326"/>
      <c r="AG89" s="40">
        <f t="shared" si="30"/>
        <v>0</v>
      </c>
      <c r="AH89" s="326"/>
      <c r="AI89" s="326"/>
      <c r="AJ89" s="330"/>
      <c r="AK89" s="330"/>
      <c r="AL89" s="330"/>
      <c r="AM89" s="40">
        <f t="shared" si="31"/>
        <v>0</v>
      </c>
      <c r="AN89" s="326">
        <v>4</v>
      </c>
      <c r="AO89" s="326"/>
      <c r="AP89" s="326">
        <v>8</v>
      </c>
      <c r="AQ89" s="326">
        <v>9</v>
      </c>
      <c r="AR89" s="326">
        <v>87</v>
      </c>
      <c r="AS89" s="40">
        <f t="shared" si="32"/>
        <v>3</v>
      </c>
    </row>
    <row r="90" spans="1:47" ht="27" customHeight="1" x14ac:dyDescent="0.25">
      <c r="A90" s="378" t="s">
        <v>258</v>
      </c>
      <c r="B90" s="372" t="s">
        <v>415</v>
      </c>
      <c r="C90" s="31"/>
      <c r="D90" s="327">
        <v>3</v>
      </c>
      <c r="E90" s="327"/>
      <c r="F90" s="327"/>
      <c r="G90" s="327">
        <v>3</v>
      </c>
      <c r="H90" s="38">
        <f t="shared" si="24"/>
        <v>2</v>
      </c>
      <c r="I90" s="38">
        <f t="shared" si="25"/>
        <v>72</v>
      </c>
      <c r="J90" s="39">
        <f t="shared" si="26"/>
        <v>12</v>
      </c>
      <c r="K90" s="39">
        <f t="shared" si="27"/>
        <v>4</v>
      </c>
      <c r="L90" s="39">
        <f t="shared" si="27"/>
        <v>0</v>
      </c>
      <c r="M90" s="39">
        <f t="shared" si="27"/>
        <v>4</v>
      </c>
      <c r="N90" s="39">
        <f t="shared" si="27"/>
        <v>4</v>
      </c>
      <c r="O90" s="39">
        <f t="shared" si="27"/>
        <v>60</v>
      </c>
      <c r="P90" s="326"/>
      <c r="Q90" s="326"/>
      <c r="R90" s="326"/>
      <c r="S90" s="326"/>
      <c r="T90" s="326"/>
      <c r="U90" s="40">
        <f t="shared" si="28"/>
        <v>0</v>
      </c>
      <c r="V90" s="326"/>
      <c r="W90" s="326"/>
      <c r="X90" s="326"/>
      <c r="Y90" s="326"/>
      <c r="Z90" s="326"/>
      <c r="AA90" s="40">
        <f t="shared" si="29"/>
        <v>0</v>
      </c>
      <c r="AB90" s="371">
        <v>4</v>
      </c>
      <c r="AC90" s="371"/>
      <c r="AD90" s="371">
        <v>4</v>
      </c>
      <c r="AE90" s="371">
        <v>4</v>
      </c>
      <c r="AF90" s="371">
        <v>60</v>
      </c>
      <c r="AG90" s="40">
        <f t="shared" si="30"/>
        <v>2</v>
      </c>
      <c r="AH90" s="370"/>
      <c r="AI90" s="370"/>
      <c r="AJ90" s="370"/>
      <c r="AK90" s="370"/>
      <c r="AL90" s="370"/>
      <c r="AM90" s="40">
        <f t="shared" si="31"/>
        <v>0</v>
      </c>
      <c r="AN90" s="326"/>
      <c r="AO90" s="326"/>
      <c r="AP90" s="326"/>
      <c r="AQ90" s="326"/>
      <c r="AR90" s="326"/>
      <c r="AS90" s="40">
        <f t="shared" si="32"/>
        <v>0</v>
      </c>
    </row>
    <row r="91" spans="1:47" ht="21" x14ac:dyDescent="0.25">
      <c r="A91" s="378" t="s">
        <v>259</v>
      </c>
      <c r="B91" s="176" t="s">
        <v>362</v>
      </c>
      <c r="C91" s="31"/>
      <c r="D91" s="327">
        <v>5</v>
      </c>
      <c r="E91" s="327"/>
      <c r="F91" s="327"/>
      <c r="G91" s="327">
        <v>5</v>
      </c>
      <c r="H91" s="38">
        <f t="shared" si="24"/>
        <v>2</v>
      </c>
      <c r="I91" s="38">
        <f t="shared" si="25"/>
        <v>72</v>
      </c>
      <c r="J91" s="39">
        <f t="shared" si="26"/>
        <v>16</v>
      </c>
      <c r="K91" s="39">
        <f t="shared" si="27"/>
        <v>6</v>
      </c>
      <c r="L91" s="39">
        <f t="shared" si="27"/>
        <v>0</v>
      </c>
      <c r="M91" s="39">
        <f t="shared" si="27"/>
        <v>6</v>
      </c>
      <c r="N91" s="39">
        <f t="shared" si="27"/>
        <v>4</v>
      </c>
      <c r="O91" s="39">
        <f t="shared" si="27"/>
        <v>56</v>
      </c>
      <c r="P91" s="326"/>
      <c r="Q91" s="326"/>
      <c r="R91" s="326"/>
      <c r="S91" s="326"/>
      <c r="T91" s="326"/>
      <c r="U91" s="40">
        <f t="shared" si="28"/>
        <v>0</v>
      </c>
      <c r="V91" s="326"/>
      <c r="W91" s="326"/>
      <c r="X91" s="326"/>
      <c r="Y91" s="326"/>
      <c r="Z91" s="326"/>
      <c r="AA91" s="40">
        <f t="shared" si="29"/>
        <v>0</v>
      </c>
      <c r="AB91" s="326"/>
      <c r="AC91" s="326"/>
      <c r="AD91" s="326"/>
      <c r="AE91" s="326"/>
      <c r="AF91" s="326"/>
      <c r="AG91" s="40">
        <f t="shared" si="30"/>
        <v>0</v>
      </c>
      <c r="AH91" s="326"/>
      <c r="AI91" s="326"/>
      <c r="AJ91" s="330"/>
      <c r="AK91" s="330"/>
      <c r="AL91" s="330"/>
      <c r="AM91" s="40">
        <f t="shared" si="31"/>
        <v>0</v>
      </c>
      <c r="AN91" s="326">
        <v>6</v>
      </c>
      <c r="AO91" s="326"/>
      <c r="AP91" s="326">
        <v>6</v>
      </c>
      <c r="AQ91" s="326">
        <v>4</v>
      </c>
      <c r="AR91" s="326">
        <v>56</v>
      </c>
      <c r="AS91" s="40">
        <f t="shared" si="32"/>
        <v>2</v>
      </c>
    </row>
    <row r="92" spans="1:47" ht="25.5" customHeight="1" x14ac:dyDescent="0.25">
      <c r="A92" s="378" t="s">
        <v>260</v>
      </c>
      <c r="B92" s="30" t="s">
        <v>273</v>
      </c>
      <c r="C92" s="31">
        <v>4</v>
      </c>
      <c r="D92" s="338"/>
      <c r="E92" s="338"/>
      <c r="F92" s="338"/>
      <c r="G92" s="338">
        <v>4</v>
      </c>
      <c r="H92" s="38">
        <f t="shared" si="24"/>
        <v>3</v>
      </c>
      <c r="I92" s="38">
        <f t="shared" si="25"/>
        <v>108</v>
      </c>
      <c r="J92" s="39">
        <f t="shared" si="26"/>
        <v>19</v>
      </c>
      <c r="K92" s="39">
        <f t="shared" si="27"/>
        <v>4</v>
      </c>
      <c r="L92" s="39">
        <f t="shared" si="27"/>
        <v>0</v>
      </c>
      <c r="M92" s="39">
        <f t="shared" si="27"/>
        <v>6</v>
      </c>
      <c r="N92" s="39">
        <f t="shared" si="27"/>
        <v>9</v>
      </c>
      <c r="O92" s="39">
        <f t="shared" si="27"/>
        <v>89</v>
      </c>
      <c r="P92" s="336"/>
      <c r="Q92" s="336"/>
      <c r="R92" s="336"/>
      <c r="S92" s="336"/>
      <c r="T92" s="336"/>
      <c r="U92" s="40">
        <f t="shared" si="28"/>
        <v>0</v>
      </c>
      <c r="V92" s="336"/>
      <c r="W92" s="336"/>
      <c r="X92" s="336"/>
      <c r="Y92" s="336"/>
      <c r="Z92" s="336"/>
      <c r="AA92" s="40">
        <f t="shared" si="29"/>
        <v>0</v>
      </c>
      <c r="AB92" s="336"/>
      <c r="AC92" s="336"/>
      <c r="AD92" s="336"/>
      <c r="AE92" s="336"/>
      <c r="AF92" s="336"/>
      <c r="AG92" s="40">
        <f t="shared" si="30"/>
        <v>0</v>
      </c>
      <c r="AH92" s="336">
        <v>4</v>
      </c>
      <c r="AI92" s="336"/>
      <c r="AJ92" s="330">
        <v>6</v>
      </c>
      <c r="AK92" s="330">
        <v>9</v>
      </c>
      <c r="AL92" s="330">
        <v>89</v>
      </c>
      <c r="AM92" s="40">
        <f t="shared" si="31"/>
        <v>3</v>
      </c>
      <c r="AN92" s="336"/>
      <c r="AO92" s="336"/>
      <c r="AP92" s="336"/>
      <c r="AQ92" s="336"/>
      <c r="AR92" s="336"/>
      <c r="AS92" s="40">
        <f t="shared" si="32"/>
        <v>0</v>
      </c>
    </row>
    <row r="93" spans="1:47" ht="21" customHeight="1" x14ac:dyDescent="0.25">
      <c r="A93" s="378" t="s">
        <v>261</v>
      </c>
      <c r="B93" s="176" t="s">
        <v>338</v>
      </c>
      <c r="C93" s="353"/>
      <c r="D93" s="354">
        <v>4</v>
      </c>
      <c r="E93" s="354"/>
      <c r="F93" s="354"/>
      <c r="G93" s="354">
        <v>4</v>
      </c>
      <c r="H93" s="355">
        <f>U93+AA93+AG93+AM93+AS93</f>
        <v>3</v>
      </c>
      <c r="I93" s="355">
        <f>SUM(O93,J93)</f>
        <v>108</v>
      </c>
      <c r="J93" s="335">
        <f>SUM(K93:N93)</f>
        <v>12</v>
      </c>
      <c r="K93" s="335">
        <f>SUM(P93,V93,AB93,AH93,AN93)</f>
        <v>4</v>
      </c>
      <c r="L93" s="335">
        <f>SUM(Q93,W93,AC93,AI93,AO93)</f>
        <v>0</v>
      </c>
      <c r="M93" s="335">
        <f>SUM(R93,X93,AD93,AJ93,AP93)</f>
        <v>4</v>
      </c>
      <c r="N93" s="335">
        <f>SUM(S93,Y93,AE93,AK93,AQ93)</f>
        <v>4</v>
      </c>
      <c r="O93" s="335">
        <f>SUM(T93,Z93,AF93,AL93,AR93)</f>
        <v>96</v>
      </c>
      <c r="P93" s="337"/>
      <c r="Q93" s="337"/>
      <c r="R93" s="337"/>
      <c r="S93" s="337"/>
      <c r="T93" s="337"/>
      <c r="U93" s="356">
        <f>SUM(P93:T93)/36</f>
        <v>0</v>
      </c>
      <c r="V93" s="337"/>
      <c r="W93" s="337"/>
      <c r="X93" s="337"/>
      <c r="Y93" s="337"/>
      <c r="Z93" s="337"/>
      <c r="AA93" s="356">
        <f>SUM(V93:Z93)/36</f>
        <v>0</v>
      </c>
      <c r="AB93" s="337"/>
      <c r="AC93" s="337"/>
      <c r="AD93" s="337"/>
      <c r="AE93" s="337"/>
      <c r="AF93" s="337"/>
      <c r="AG93" s="356">
        <f>SUM(AB93:AF93)/36</f>
        <v>0</v>
      </c>
      <c r="AH93" s="337">
        <v>4</v>
      </c>
      <c r="AI93" s="337"/>
      <c r="AJ93" s="357">
        <v>4</v>
      </c>
      <c r="AK93" s="357">
        <v>4</v>
      </c>
      <c r="AL93" s="357">
        <v>96</v>
      </c>
      <c r="AM93" s="356">
        <f>SUM(AH93:AL93)/36</f>
        <v>3</v>
      </c>
      <c r="AN93" s="337"/>
      <c r="AO93" s="337"/>
      <c r="AP93" s="337"/>
      <c r="AQ93" s="337"/>
      <c r="AR93" s="337"/>
      <c r="AS93" s="356">
        <f>SUM(AN93:AR93)/36</f>
        <v>0</v>
      </c>
    </row>
    <row r="94" spans="1:47" ht="21" x14ac:dyDescent="0.25">
      <c r="A94" s="378" t="s">
        <v>262</v>
      </c>
      <c r="B94" s="178" t="s">
        <v>339</v>
      </c>
      <c r="C94" s="31"/>
      <c r="D94" s="327">
        <v>4</v>
      </c>
      <c r="E94" s="327"/>
      <c r="F94" s="327"/>
      <c r="G94" s="327">
        <v>4</v>
      </c>
      <c r="H94" s="38">
        <f t="shared" ref="H94:H96" si="33">U94+AA94+AG94+AM94+AS94</f>
        <v>2</v>
      </c>
      <c r="I94" s="38">
        <f t="shared" ref="I94:I96" si="34">SUM(O94,J94)</f>
        <v>72</v>
      </c>
      <c r="J94" s="39">
        <f t="shared" ref="J94:J96" si="35">SUM(K94:N94)</f>
        <v>16</v>
      </c>
      <c r="K94" s="39">
        <f t="shared" ref="K94:O94" si="36">SUM(P94,V94,AB94,AH94,AN94)</f>
        <v>4</v>
      </c>
      <c r="L94" s="39">
        <f t="shared" si="36"/>
        <v>0</v>
      </c>
      <c r="M94" s="39">
        <f t="shared" si="36"/>
        <v>8</v>
      </c>
      <c r="N94" s="39">
        <f t="shared" si="36"/>
        <v>4</v>
      </c>
      <c r="O94" s="39">
        <f t="shared" si="36"/>
        <v>56</v>
      </c>
      <c r="P94" s="326"/>
      <c r="Q94" s="326"/>
      <c r="R94" s="326"/>
      <c r="S94" s="326"/>
      <c r="T94" s="326"/>
      <c r="U94" s="40">
        <f t="shared" ref="U94:U96" si="37">SUM(P94:T94)/36</f>
        <v>0</v>
      </c>
      <c r="V94" s="326"/>
      <c r="W94" s="326"/>
      <c r="X94" s="326"/>
      <c r="Y94" s="326"/>
      <c r="Z94" s="326"/>
      <c r="AA94" s="40">
        <f t="shared" ref="AA94:AA96" si="38">SUM(V94:Z94)/36</f>
        <v>0</v>
      </c>
      <c r="AB94" s="326"/>
      <c r="AC94" s="326"/>
      <c r="AD94" s="326"/>
      <c r="AE94" s="326"/>
      <c r="AF94" s="326"/>
      <c r="AG94" s="40">
        <f t="shared" ref="AG94:AG96" si="39">SUM(AB94:AF94)/36</f>
        <v>0</v>
      </c>
      <c r="AH94" s="326">
        <v>4</v>
      </c>
      <c r="AI94" s="326"/>
      <c r="AJ94" s="330">
        <v>8</v>
      </c>
      <c r="AK94" s="330">
        <v>4</v>
      </c>
      <c r="AL94" s="330">
        <v>56</v>
      </c>
      <c r="AM94" s="40">
        <f t="shared" ref="AM94:AM96" si="40">SUM(AH94:AL94)/36</f>
        <v>2</v>
      </c>
      <c r="AN94" s="326"/>
      <c r="AO94" s="326"/>
      <c r="AP94" s="326"/>
      <c r="AQ94" s="326"/>
      <c r="AR94" s="326"/>
      <c r="AS94" s="40">
        <f t="shared" ref="AS94:AS96" si="41">SUM(AN94:AR94)/36</f>
        <v>0</v>
      </c>
    </row>
    <row r="95" spans="1:47" ht="21" customHeight="1" x14ac:dyDescent="0.25">
      <c r="A95" s="378" t="s">
        <v>264</v>
      </c>
      <c r="B95" s="30" t="s">
        <v>231</v>
      </c>
      <c r="C95" s="31"/>
      <c r="D95" s="327">
        <v>3</v>
      </c>
      <c r="E95" s="327"/>
      <c r="F95" s="327"/>
      <c r="G95" s="327">
        <v>3</v>
      </c>
      <c r="H95" s="20">
        <f t="shared" si="33"/>
        <v>3</v>
      </c>
      <c r="I95" s="20">
        <f t="shared" si="34"/>
        <v>108</v>
      </c>
      <c r="J95" s="21">
        <f t="shared" si="35"/>
        <v>16</v>
      </c>
      <c r="K95" s="21">
        <f t="shared" si="27"/>
        <v>4</v>
      </c>
      <c r="L95" s="21">
        <f t="shared" si="27"/>
        <v>0</v>
      </c>
      <c r="M95" s="21">
        <f t="shared" si="27"/>
        <v>8</v>
      </c>
      <c r="N95" s="21">
        <f t="shared" si="27"/>
        <v>4</v>
      </c>
      <c r="O95" s="21">
        <f t="shared" si="27"/>
        <v>92</v>
      </c>
      <c r="P95" s="326"/>
      <c r="Q95" s="326"/>
      <c r="R95" s="326"/>
      <c r="S95" s="326"/>
      <c r="T95" s="326"/>
      <c r="U95" s="23">
        <f t="shared" si="37"/>
        <v>0</v>
      </c>
      <c r="V95" s="326"/>
      <c r="W95" s="326"/>
      <c r="X95" s="326"/>
      <c r="Y95" s="326"/>
      <c r="Z95" s="326"/>
      <c r="AA95" s="23">
        <f t="shared" si="38"/>
        <v>0</v>
      </c>
      <c r="AB95" s="326">
        <v>4</v>
      </c>
      <c r="AC95" s="326"/>
      <c r="AD95" s="326">
        <v>8</v>
      </c>
      <c r="AE95" s="326">
        <v>4</v>
      </c>
      <c r="AF95" s="326">
        <v>92</v>
      </c>
      <c r="AG95" s="23">
        <f t="shared" si="39"/>
        <v>3</v>
      </c>
      <c r="AH95" s="326"/>
      <c r="AI95" s="326"/>
      <c r="AJ95" s="330"/>
      <c r="AK95" s="330"/>
      <c r="AL95" s="330"/>
      <c r="AM95" s="23">
        <f t="shared" si="40"/>
        <v>0</v>
      </c>
      <c r="AN95" s="326"/>
      <c r="AO95" s="326"/>
      <c r="AP95" s="326"/>
      <c r="AQ95" s="326"/>
      <c r="AR95" s="326"/>
      <c r="AS95" s="23">
        <f t="shared" si="41"/>
        <v>0</v>
      </c>
    </row>
    <row r="96" spans="1:47" ht="15" x14ac:dyDescent="0.25">
      <c r="A96" s="378" t="s">
        <v>265</v>
      </c>
      <c r="B96" s="30" t="s">
        <v>340</v>
      </c>
      <c r="C96" s="31">
        <v>2</v>
      </c>
      <c r="D96" s="327"/>
      <c r="E96" s="327"/>
      <c r="F96" s="327"/>
      <c r="G96" s="327">
        <v>2</v>
      </c>
      <c r="H96" s="38">
        <f t="shared" si="33"/>
        <v>2</v>
      </c>
      <c r="I96" s="38">
        <f t="shared" si="34"/>
        <v>72</v>
      </c>
      <c r="J96" s="39">
        <f t="shared" si="35"/>
        <v>17</v>
      </c>
      <c r="K96" s="39">
        <f t="shared" si="27"/>
        <v>4</v>
      </c>
      <c r="L96" s="39">
        <f t="shared" si="27"/>
        <v>0</v>
      </c>
      <c r="M96" s="39">
        <f t="shared" si="27"/>
        <v>4</v>
      </c>
      <c r="N96" s="39">
        <f t="shared" si="27"/>
        <v>9</v>
      </c>
      <c r="O96" s="39">
        <f t="shared" si="27"/>
        <v>55</v>
      </c>
      <c r="P96" s="326"/>
      <c r="Q96" s="326"/>
      <c r="R96" s="326"/>
      <c r="S96" s="326"/>
      <c r="T96" s="326"/>
      <c r="U96" s="40">
        <f t="shared" si="37"/>
        <v>0</v>
      </c>
      <c r="V96" s="326">
        <v>4</v>
      </c>
      <c r="W96" s="326"/>
      <c r="X96" s="326">
        <v>4</v>
      </c>
      <c r="Y96" s="330">
        <v>9</v>
      </c>
      <c r="Z96" s="330">
        <v>55</v>
      </c>
      <c r="AA96" s="40">
        <f t="shared" si="38"/>
        <v>2</v>
      </c>
      <c r="AB96" s="326"/>
      <c r="AC96" s="326"/>
      <c r="AD96" s="326"/>
      <c r="AE96" s="326"/>
      <c r="AF96" s="326"/>
      <c r="AG96" s="40">
        <f t="shared" si="39"/>
        <v>0</v>
      </c>
      <c r="AH96" s="326"/>
      <c r="AI96" s="326"/>
      <c r="AJ96" s="330"/>
      <c r="AK96" s="330"/>
      <c r="AL96" s="330"/>
      <c r="AM96" s="40">
        <f t="shared" si="40"/>
        <v>0</v>
      </c>
      <c r="AN96" s="326"/>
      <c r="AO96" s="326"/>
      <c r="AP96" s="326"/>
      <c r="AQ96" s="326"/>
      <c r="AR96" s="326"/>
      <c r="AS96" s="40">
        <f t="shared" si="41"/>
        <v>0</v>
      </c>
    </row>
    <row r="97" spans="1:47" ht="15" x14ac:dyDescent="0.25">
      <c r="A97" s="378" t="s">
        <v>267</v>
      </c>
      <c r="B97" s="30" t="s">
        <v>244</v>
      </c>
      <c r="C97" s="31">
        <v>3</v>
      </c>
      <c r="D97" s="327"/>
      <c r="E97" s="327"/>
      <c r="F97" s="327"/>
      <c r="G97" s="327">
        <v>3</v>
      </c>
      <c r="H97" s="20">
        <f t="shared" si="24"/>
        <v>3</v>
      </c>
      <c r="I97" s="20">
        <f t="shared" si="25"/>
        <v>108</v>
      </c>
      <c r="J97" s="21">
        <f t="shared" si="26"/>
        <v>21</v>
      </c>
      <c r="K97" s="21">
        <f t="shared" si="27"/>
        <v>4</v>
      </c>
      <c r="L97" s="21">
        <f t="shared" si="27"/>
        <v>0</v>
      </c>
      <c r="M97" s="21">
        <f t="shared" si="27"/>
        <v>8</v>
      </c>
      <c r="N97" s="21">
        <f t="shared" si="27"/>
        <v>9</v>
      </c>
      <c r="O97" s="21">
        <f t="shared" si="27"/>
        <v>87</v>
      </c>
      <c r="P97" s="326"/>
      <c r="Q97" s="326"/>
      <c r="R97" s="326"/>
      <c r="S97" s="326"/>
      <c r="T97" s="326"/>
      <c r="U97" s="23">
        <f t="shared" si="28"/>
        <v>0</v>
      </c>
      <c r="V97" s="326"/>
      <c r="W97" s="326"/>
      <c r="X97" s="326"/>
      <c r="Y97" s="330"/>
      <c r="Z97" s="330"/>
      <c r="AA97" s="23">
        <f t="shared" si="29"/>
        <v>0</v>
      </c>
      <c r="AB97" s="326">
        <v>4</v>
      </c>
      <c r="AC97" s="326"/>
      <c r="AD97" s="326">
        <v>8</v>
      </c>
      <c r="AE97" s="326">
        <v>9</v>
      </c>
      <c r="AF97" s="326">
        <v>87</v>
      </c>
      <c r="AG97" s="23">
        <f t="shared" si="30"/>
        <v>3</v>
      </c>
      <c r="AH97" s="326"/>
      <c r="AI97" s="326"/>
      <c r="AJ97" s="326"/>
      <c r="AK97" s="326"/>
      <c r="AL97" s="326"/>
      <c r="AM97" s="23">
        <f t="shared" si="31"/>
        <v>0</v>
      </c>
      <c r="AN97" s="326"/>
      <c r="AO97" s="326"/>
      <c r="AP97" s="326"/>
      <c r="AQ97" s="326"/>
      <c r="AR97" s="326"/>
      <c r="AS97" s="23">
        <f t="shared" si="32"/>
        <v>0</v>
      </c>
    </row>
    <row r="98" spans="1:47" ht="24" customHeight="1" x14ac:dyDescent="0.25">
      <c r="A98" s="378" t="s">
        <v>268</v>
      </c>
      <c r="B98" s="30" t="s">
        <v>246</v>
      </c>
      <c r="C98" s="31">
        <v>4</v>
      </c>
      <c r="D98" s="327"/>
      <c r="E98" s="327"/>
      <c r="F98" s="327"/>
      <c r="G98" s="327">
        <v>4</v>
      </c>
      <c r="H98" s="20">
        <f t="shared" si="24"/>
        <v>3</v>
      </c>
      <c r="I98" s="20">
        <f t="shared" si="25"/>
        <v>108</v>
      </c>
      <c r="J98" s="21">
        <f t="shared" si="26"/>
        <v>19</v>
      </c>
      <c r="K98" s="21">
        <f t="shared" si="27"/>
        <v>6</v>
      </c>
      <c r="L98" s="21">
        <f t="shared" si="27"/>
        <v>0</v>
      </c>
      <c r="M98" s="21">
        <f t="shared" si="27"/>
        <v>4</v>
      </c>
      <c r="N98" s="21">
        <f t="shared" si="27"/>
        <v>9</v>
      </c>
      <c r="O98" s="21">
        <f t="shared" si="27"/>
        <v>89</v>
      </c>
      <c r="P98" s="326"/>
      <c r="Q98" s="326"/>
      <c r="R98" s="326"/>
      <c r="S98" s="326"/>
      <c r="T98" s="326"/>
      <c r="U98" s="23">
        <f t="shared" si="28"/>
        <v>0</v>
      </c>
      <c r="V98" s="326"/>
      <c r="W98" s="326"/>
      <c r="X98" s="326"/>
      <c r="Y98" s="330"/>
      <c r="Z98" s="330"/>
      <c r="AA98" s="23">
        <f t="shared" si="29"/>
        <v>0</v>
      </c>
      <c r="AB98" s="326"/>
      <c r="AC98" s="326"/>
      <c r="AD98" s="326"/>
      <c r="AE98" s="326"/>
      <c r="AF98" s="326"/>
      <c r="AG98" s="23">
        <f t="shared" si="30"/>
        <v>0</v>
      </c>
      <c r="AH98" s="326">
        <v>6</v>
      </c>
      <c r="AI98" s="326"/>
      <c r="AJ98" s="326">
        <v>4</v>
      </c>
      <c r="AK98" s="326">
        <v>9</v>
      </c>
      <c r="AL98" s="326">
        <v>89</v>
      </c>
      <c r="AM98" s="23">
        <f t="shared" si="31"/>
        <v>3</v>
      </c>
      <c r="AN98" s="326"/>
      <c r="AO98" s="326"/>
      <c r="AP98" s="326"/>
      <c r="AQ98" s="326"/>
      <c r="AR98" s="326"/>
      <c r="AS98" s="23">
        <f t="shared" si="32"/>
        <v>0</v>
      </c>
    </row>
    <row r="99" spans="1:47" ht="21" x14ac:dyDescent="0.25">
      <c r="A99" s="378" t="s">
        <v>269</v>
      </c>
      <c r="B99" s="177" t="s">
        <v>417</v>
      </c>
      <c r="C99" s="31"/>
      <c r="D99" s="327">
        <v>5</v>
      </c>
      <c r="E99" s="327"/>
      <c r="F99" s="327"/>
      <c r="G99" s="327">
        <v>5</v>
      </c>
      <c r="H99" s="38">
        <f t="shared" si="24"/>
        <v>2</v>
      </c>
      <c r="I99" s="38">
        <f t="shared" si="25"/>
        <v>72</v>
      </c>
      <c r="J99" s="39">
        <f t="shared" si="26"/>
        <v>14</v>
      </c>
      <c r="K99" s="39">
        <f t="shared" ref="K99:O102" si="42">SUM(P99,V99,AB99,AH99,AN99)</f>
        <v>4</v>
      </c>
      <c r="L99" s="39">
        <f t="shared" si="42"/>
        <v>6</v>
      </c>
      <c r="M99" s="39">
        <f t="shared" si="42"/>
        <v>0</v>
      </c>
      <c r="N99" s="39">
        <f t="shared" si="42"/>
        <v>4</v>
      </c>
      <c r="O99" s="39">
        <f t="shared" si="42"/>
        <v>58</v>
      </c>
      <c r="P99" s="326"/>
      <c r="Q99" s="326"/>
      <c r="R99" s="326"/>
      <c r="S99" s="326"/>
      <c r="T99" s="326"/>
      <c r="U99" s="40">
        <f t="shared" si="28"/>
        <v>0</v>
      </c>
      <c r="V99" s="326"/>
      <c r="W99" s="326"/>
      <c r="X99" s="326"/>
      <c r="Y99" s="326"/>
      <c r="Z99" s="326"/>
      <c r="AA99" s="40">
        <f t="shared" si="29"/>
        <v>0</v>
      </c>
      <c r="AB99" s="326"/>
      <c r="AC99" s="326"/>
      <c r="AD99" s="326"/>
      <c r="AE99" s="326"/>
      <c r="AF99" s="326"/>
      <c r="AG99" s="40">
        <f t="shared" si="30"/>
        <v>0</v>
      </c>
      <c r="AH99" s="326"/>
      <c r="AI99" s="326"/>
      <c r="AJ99" s="326"/>
      <c r="AK99" s="326"/>
      <c r="AL99" s="326"/>
      <c r="AM99" s="40">
        <f t="shared" si="31"/>
        <v>0</v>
      </c>
      <c r="AN99" s="326">
        <v>4</v>
      </c>
      <c r="AO99" s="326">
        <v>6</v>
      </c>
      <c r="AP99" s="330"/>
      <c r="AQ99" s="330">
        <v>4</v>
      </c>
      <c r="AR99" s="330">
        <v>58</v>
      </c>
      <c r="AS99" s="40">
        <f t="shared" si="32"/>
        <v>2</v>
      </c>
    </row>
    <row r="100" spans="1:47" ht="21" x14ac:dyDescent="0.25">
      <c r="A100" s="378" t="s">
        <v>271</v>
      </c>
      <c r="B100" s="373" t="s">
        <v>418</v>
      </c>
      <c r="C100" s="353"/>
      <c r="D100" s="354">
        <v>4</v>
      </c>
      <c r="E100" s="354"/>
      <c r="F100" s="354"/>
      <c r="G100" s="354">
        <v>4</v>
      </c>
      <c r="H100" s="38">
        <f>U100+AA100+AG100+AM100+AS100</f>
        <v>2</v>
      </c>
      <c r="I100" s="38">
        <f>SUM(O100,J100)</f>
        <v>72</v>
      </c>
      <c r="J100" s="39">
        <f>SUM(K100:N100)</f>
        <v>16</v>
      </c>
      <c r="K100" s="39">
        <f t="shared" si="42"/>
        <v>6</v>
      </c>
      <c r="L100" s="39">
        <f t="shared" si="42"/>
        <v>0</v>
      </c>
      <c r="M100" s="39">
        <f t="shared" si="42"/>
        <v>6</v>
      </c>
      <c r="N100" s="39">
        <f t="shared" si="42"/>
        <v>4</v>
      </c>
      <c r="O100" s="39">
        <f t="shared" si="42"/>
        <v>56</v>
      </c>
      <c r="P100" s="374"/>
      <c r="Q100" s="374"/>
      <c r="R100" s="330"/>
      <c r="S100" s="330"/>
      <c r="T100" s="330"/>
      <c r="U100" s="40">
        <f>SUM(P100:T100)/36</f>
        <v>0</v>
      </c>
      <c r="V100" s="374"/>
      <c r="W100" s="330"/>
      <c r="X100" s="330"/>
      <c r="Y100" s="330"/>
      <c r="Z100" s="330"/>
      <c r="AA100" s="40">
        <f>SUM(V100:Z100)/36</f>
        <v>0</v>
      </c>
      <c r="AB100" s="374"/>
      <c r="AC100" s="374"/>
      <c r="AD100" s="330"/>
      <c r="AE100" s="330"/>
      <c r="AF100" s="330"/>
      <c r="AG100" s="40">
        <f>SUM(AB100:AF100)/36</f>
        <v>0</v>
      </c>
      <c r="AH100" s="374">
        <v>6</v>
      </c>
      <c r="AI100" s="374"/>
      <c r="AJ100" s="330">
        <v>6</v>
      </c>
      <c r="AK100" s="330">
        <v>4</v>
      </c>
      <c r="AL100" s="330">
        <v>56</v>
      </c>
      <c r="AM100" s="40">
        <f>SUM(AH100:AL100)/36</f>
        <v>2</v>
      </c>
      <c r="AN100" s="374"/>
      <c r="AO100" s="374"/>
      <c r="AP100" s="374"/>
      <c r="AQ100" s="374"/>
      <c r="AR100" s="374"/>
      <c r="AS100" s="40">
        <f>SUM(AN100:AR100)/36</f>
        <v>0</v>
      </c>
    </row>
    <row r="101" spans="1:47" ht="35.25" customHeight="1" x14ac:dyDescent="0.25">
      <c r="A101" s="378" t="s">
        <v>432</v>
      </c>
      <c r="B101" s="178" t="s">
        <v>416</v>
      </c>
      <c r="C101" s="353"/>
      <c r="D101" s="354">
        <v>5</v>
      </c>
      <c r="E101" s="354"/>
      <c r="F101" s="354"/>
      <c r="G101" s="354">
        <v>5</v>
      </c>
      <c r="H101" s="355">
        <f>U101+AA101+AG101+AM101+AS101</f>
        <v>3</v>
      </c>
      <c r="I101" s="355">
        <f>SUM(O101,J101)</f>
        <v>108</v>
      </c>
      <c r="J101" s="376">
        <f>SUM(K101:N101)</f>
        <v>12</v>
      </c>
      <c r="K101" s="376">
        <f t="shared" si="42"/>
        <v>4</v>
      </c>
      <c r="L101" s="376">
        <f t="shared" si="42"/>
        <v>0</v>
      </c>
      <c r="M101" s="376">
        <f t="shared" si="42"/>
        <v>4</v>
      </c>
      <c r="N101" s="376">
        <f t="shared" si="42"/>
        <v>4</v>
      </c>
      <c r="O101" s="376">
        <f t="shared" si="42"/>
        <v>96</v>
      </c>
      <c r="P101" s="375"/>
      <c r="Q101" s="375"/>
      <c r="R101" s="357"/>
      <c r="S101" s="357"/>
      <c r="T101" s="357"/>
      <c r="U101" s="356">
        <f>SUM(P101:T101)/36</f>
        <v>0</v>
      </c>
      <c r="V101" s="375"/>
      <c r="W101" s="357"/>
      <c r="X101" s="357"/>
      <c r="Y101" s="357"/>
      <c r="Z101" s="357"/>
      <c r="AA101" s="356">
        <f>SUM(V101:Z101)/36</f>
        <v>0</v>
      </c>
      <c r="AB101" s="375"/>
      <c r="AC101" s="375"/>
      <c r="AD101" s="357"/>
      <c r="AE101" s="357"/>
      <c r="AF101" s="357"/>
      <c r="AG101" s="356">
        <f>SUM(AB101:AF101)/36</f>
        <v>0</v>
      </c>
      <c r="AH101" s="375"/>
      <c r="AI101" s="357"/>
      <c r="AJ101" s="357"/>
      <c r="AK101" s="357"/>
      <c r="AL101" s="357"/>
      <c r="AM101" s="356">
        <f>SUM(AH101:AL101)/36</f>
        <v>0</v>
      </c>
      <c r="AN101" s="375">
        <v>4</v>
      </c>
      <c r="AO101" s="357"/>
      <c r="AP101" s="357">
        <v>4</v>
      </c>
      <c r="AQ101" s="357">
        <v>4</v>
      </c>
      <c r="AR101" s="357">
        <v>96</v>
      </c>
      <c r="AS101" s="356">
        <f>SUM(AN101:AR101)/36</f>
        <v>3</v>
      </c>
    </row>
    <row r="102" spans="1:47" ht="24.75" customHeight="1" x14ac:dyDescent="0.25">
      <c r="A102" s="378" t="s">
        <v>433</v>
      </c>
      <c r="B102" s="176" t="s">
        <v>322</v>
      </c>
      <c r="C102" s="31"/>
      <c r="D102" s="380">
        <v>4</v>
      </c>
      <c r="E102" s="380"/>
      <c r="F102" s="380"/>
      <c r="G102" s="380">
        <v>4</v>
      </c>
      <c r="H102" s="38">
        <f t="shared" ref="H102" si="43">U102+AA102+AG102+AM102+AS102</f>
        <v>3</v>
      </c>
      <c r="I102" s="38">
        <f t="shared" ref="I102" si="44">SUM(O102,J102)</f>
        <v>108</v>
      </c>
      <c r="J102" s="39">
        <f t="shared" ref="J102" si="45">SUM(K102:N102)</f>
        <v>14</v>
      </c>
      <c r="K102" s="39">
        <f t="shared" si="42"/>
        <v>4</v>
      </c>
      <c r="L102" s="39">
        <f t="shared" si="42"/>
        <v>0</v>
      </c>
      <c r="M102" s="39">
        <f t="shared" si="42"/>
        <v>6</v>
      </c>
      <c r="N102" s="39">
        <f t="shared" si="42"/>
        <v>4</v>
      </c>
      <c r="O102" s="39">
        <f t="shared" si="42"/>
        <v>94</v>
      </c>
      <c r="P102" s="379"/>
      <c r="Q102" s="379"/>
      <c r="R102" s="330"/>
      <c r="S102" s="330"/>
      <c r="T102" s="330"/>
      <c r="U102" s="40">
        <f t="shared" ref="U102" si="46">SUM(P102:T102)/36</f>
        <v>0</v>
      </c>
      <c r="V102" s="379"/>
      <c r="W102" s="330"/>
      <c r="X102" s="330"/>
      <c r="Y102" s="330"/>
      <c r="Z102" s="330"/>
      <c r="AA102" s="40">
        <f t="shared" ref="AA102" si="47">SUM(V102:Z102)/36</f>
        <v>0</v>
      </c>
      <c r="AB102" s="379"/>
      <c r="AC102" s="379"/>
      <c r="AD102" s="330"/>
      <c r="AE102" s="330"/>
      <c r="AF102" s="330"/>
      <c r="AG102" s="40">
        <f t="shared" ref="AG102" si="48">SUM(AB102:AF102)/36</f>
        <v>0</v>
      </c>
      <c r="AH102" s="379">
        <v>4</v>
      </c>
      <c r="AI102" s="379"/>
      <c r="AJ102" s="330">
        <v>6</v>
      </c>
      <c r="AK102" s="330">
        <v>4</v>
      </c>
      <c r="AL102" s="330">
        <v>94</v>
      </c>
      <c r="AM102" s="40">
        <f t="shared" ref="AM102" si="49">SUM(AH102:AL102)/36</f>
        <v>3</v>
      </c>
      <c r="AN102" s="379"/>
      <c r="AO102" s="379"/>
      <c r="AP102" s="379"/>
      <c r="AQ102" s="379"/>
      <c r="AR102" s="379"/>
      <c r="AS102" s="40">
        <f t="shared" ref="AS102" si="50">SUM(AN102:AR102)/36</f>
        <v>0</v>
      </c>
    </row>
    <row r="103" spans="1:47" ht="12.75" customHeight="1" thickBot="1" x14ac:dyDescent="0.3">
      <c r="A103" s="5"/>
      <c r="B103" s="6"/>
      <c r="C103" s="5"/>
      <c r="D103" s="5"/>
      <c r="E103" s="5"/>
      <c r="F103" s="5"/>
      <c r="G103" s="5"/>
      <c r="H103" s="7"/>
      <c r="I103" s="7"/>
      <c r="J103" s="7"/>
      <c r="K103" s="7"/>
      <c r="L103" s="7"/>
      <c r="M103" s="7"/>
      <c r="N103" s="7"/>
      <c r="O103" s="7"/>
      <c r="P103" s="5"/>
      <c r="Q103" s="5"/>
      <c r="R103" s="5"/>
      <c r="S103" s="5"/>
      <c r="T103" s="5"/>
      <c r="U103" s="12"/>
      <c r="V103" s="5"/>
      <c r="W103" s="5"/>
      <c r="X103" s="5"/>
      <c r="Y103" s="5"/>
      <c r="Z103" s="5"/>
      <c r="AA103" s="12"/>
      <c r="AB103" s="5"/>
      <c r="AC103" s="5"/>
      <c r="AD103" s="5"/>
      <c r="AE103" s="5"/>
      <c r="AF103" s="5"/>
      <c r="AG103" s="12"/>
      <c r="AH103" s="5"/>
      <c r="AI103" s="5"/>
      <c r="AJ103" s="5"/>
      <c r="AK103" s="5"/>
      <c r="AL103" s="5"/>
      <c r="AM103" s="12"/>
      <c r="AN103" s="5"/>
      <c r="AO103" s="5"/>
      <c r="AP103" s="5"/>
      <c r="AQ103" s="5"/>
      <c r="AR103" s="5"/>
      <c r="AS103" s="12"/>
    </row>
    <row r="104" spans="1:47" ht="21" customHeight="1" thickBot="1" x14ac:dyDescent="0.3">
      <c r="A104" s="323" t="s">
        <v>32</v>
      </c>
      <c r="B104" s="61" t="s">
        <v>360</v>
      </c>
      <c r="C104" s="13"/>
      <c r="D104" s="13"/>
      <c r="E104" s="13"/>
      <c r="F104" s="13"/>
      <c r="G104" s="13"/>
      <c r="H104" s="14">
        <f>SUM(H109+H114+H119+H124+H129+H134+H139+H144+H148)</f>
        <v>4</v>
      </c>
      <c r="I104" s="14">
        <f t="shared" ref="I104:O104" si="51">SUM(I109+I114+I119+I124+I129+I134+I139+I144+I148)</f>
        <v>144</v>
      </c>
      <c r="J104" s="14">
        <f t="shared" si="51"/>
        <v>32</v>
      </c>
      <c r="K104" s="14">
        <f t="shared" si="51"/>
        <v>8</v>
      </c>
      <c r="L104" s="14">
        <f t="shared" si="51"/>
        <v>0</v>
      </c>
      <c r="M104" s="14">
        <f t="shared" si="51"/>
        <v>16</v>
      </c>
      <c r="N104" s="14">
        <f t="shared" si="51"/>
        <v>8</v>
      </c>
      <c r="O104" s="14">
        <f t="shared" si="51"/>
        <v>112</v>
      </c>
      <c r="P104" s="13">
        <f>SUM(P109+P114+P119+P124+P129+P134+P139+P144+P148)</f>
        <v>0</v>
      </c>
      <c r="Q104" s="13">
        <f t="shared" ref="Q104:T104" si="52">SUM(Q109+Q114+Q119+Q124+Q129+Q134+Q139+Q144+Q148)</f>
        <v>0</v>
      </c>
      <c r="R104" s="13">
        <f t="shared" si="52"/>
        <v>0</v>
      </c>
      <c r="S104" s="13">
        <f t="shared" si="52"/>
        <v>0</v>
      </c>
      <c r="T104" s="13">
        <f t="shared" si="52"/>
        <v>0</v>
      </c>
      <c r="U104" s="15">
        <f>SUM(U109+U114+U119+U124+U129+U134+U139+U144+U148)</f>
        <v>0</v>
      </c>
      <c r="V104" s="13">
        <f>SUM(V109+V114+V119+V124+V129+V134+V139+V144+V148)</f>
        <v>0</v>
      </c>
      <c r="W104" s="13">
        <f t="shared" ref="W104:Z104" si="53">SUM(W109+W114+W119+W124+W129+W134+W139+W144+W148)</f>
        <v>0</v>
      </c>
      <c r="X104" s="13">
        <f t="shared" si="53"/>
        <v>0</v>
      </c>
      <c r="Y104" s="13">
        <f t="shared" si="53"/>
        <v>0</v>
      </c>
      <c r="Z104" s="13">
        <f t="shared" si="53"/>
        <v>0</v>
      </c>
      <c r="AA104" s="15">
        <f>SUM(AA109+AA114+AA119+AA124+AA129+AA134+AA139+AA144+AA148)</f>
        <v>0</v>
      </c>
      <c r="AB104" s="13">
        <f>SUM(AB109+AB114+AB119+AB124+AB129+AB134+AB139+AB144+AB148)</f>
        <v>0</v>
      </c>
      <c r="AC104" s="13">
        <f t="shared" ref="AC104:AF104" si="54">SUM(AC109+AC114+AC119+AC124+AC129+AC134+AC139+AC144+AC148)</f>
        <v>0</v>
      </c>
      <c r="AD104" s="13">
        <f t="shared" si="54"/>
        <v>0</v>
      </c>
      <c r="AE104" s="13">
        <f t="shared" si="54"/>
        <v>0</v>
      </c>
      <c r="AF104" s="13">
        <f t="shared" si="54"/>
        <v>0</v>
      </c>
      <c r="AG104" s="15">
        <f>SUM(AG109+AG114+AG119+AG124+AG129+AG134+AG139+AG144+AG148)</f>
        <v>0</v>
      </c>
      <c r="AH104" s="13">
        <f>SUM(AH109+AH114+AH119+AH124+AH129+AH134+AH139+AH144+AH148)</f>
        <v>4</v>
      </c>
      <c r="AI104" s="13">
        <f t="shared" ref="AI104:AL104" si="55">SUM(AI109+AI114+AI119+AI124+AI129+AI134+AI139+AI144+AI148)</f>
        <v>0</v>
      </c>
      <c r="AJ104" s="13">
        <f t="shared" si="55"/>
        <v>6</v>
      </c>
      <c r="AK104" s="13">
        <f t="shared" si="55"/>
        <v>4</v>
      </c>
      <c r="AL104" s="13">
        <f t="shared" si="55"/>
        <v>58</v>
      </c>
      <c r="AM104" s="15">
        <f>SUM(AM109+AM114+AM119+AM124+AM129+AM134+AM139+AM144+AM148)</f>
        <v>2</v>
      </c>
      <c r="AN104" s="13">
        <f>SUM(AN109+AN114+AN119+AN124+AN129+AN134+AN139+AN144+AN148)</f>
        <v>4</v>
      </c>
      <c r="AO104" s="13">
        <f t="shared" ref="AO104:AR104" si="56">SUM(AO109+AO114+AO119+AO124+AO129+AO134+AO139+AO144+AO148)</f>
        <v>0</v>
      </c>
      <c r="AP104" s="13">
        <f t="shared" si="56"/>
        <v>10</v>
      </c>
      <c r="AQ104" s="13">
        <f t="shared" si="56"/>
        <v>4</v>
      </c>
      <c r="AR104" s="13">
        <f t="shared" si="56"/>
        <v>54</v>
      </c>
      <c r="AS104" s="15">
        <f>SUM(AS109+AS114+AS119+AS124+AS129+AS134+AS139+AS144+AS148)</f>
        <v>2</v>
      </c>
    </row>
    <row r="105" spans="1:47" ht="7.5" customHeight="1" x14ac:dyDescent="0.25">
      <c r="A105" s="5"/>
      <c r="B105" s="6"/>
      <c r="C105" s="5"/>
      <c r="D105" s="5"/>
      <c r="E105" s="5"/>
      <c r="F105" s="5"/>
      <c r="G105" s="5"/>
      <c r="H105" s="7"/>
      <c r="I105" s="7"/>
      <c r="J105" s="7"/>
      <c r="K105" s="7"/>
      <c r="L105" s="7"/>
      <c r="M105" s="7"/>
      <c r="N105" s="7"/>
      <c r="O105" s="7"/>
      <c r="P105" s="5"/>
      <c r="Q105" s="5"/>
      <c r="R105" s="5"/>
      <c r="S105" s="5"/>
      <c r="T105" s="5"/>
      <c r="U105" s="12"/>
      <c r="V105" s="5"/>
      <c r="W105" s="5"/>
      <c r="X105" s="5"/>
      <c r="Y105" s="5"/>
      <c r="Z105" s="5"/>
      <c r="AA105" s="12"/>
      <c r="AB105" s="5"/>
      <c r="AC105" s="5"/>
      <c r="AD105" s="5"/>
      <c r="AE105" s="5"/>
      <c r="AF105" s="5"/>
      <c r="AG105" s="12"/>
      <c r="AH105" s="5"/>
      <c r="AI105" s="5"/>
      <c r="AJ105" s="5"/>
      <c r="AK105" s="5"/>
      <c r="AL105" s="5"/>
      <c r="AM105" s="12"/>
      <c r="AN105" s="5"/>
      <c r="AO105" s="5"/>
      <c r="AP105" s="5"/>
      <c r="AQ105" s="5"/>
      <c r="AR105" s="5"/>
      <c r="AS105" s="12"/>
    </row>
    <row r="106" spans="1:47" s="29" customFormat="1" ht="27" hidden="1" customHeight="1" thickBot="1" x14ac:dyDescent="0.3">
      <c r="A106" s="319"/>
      <c r="B106" s="175" t="s">
        <v>33</v>
      </c>
      <c r="C106" s="42"/>
      <c r="D106" s="43">
        <v>3</v>
      </c>
      <c r="E106" s="43"/>
      <c r="F106" s="43"/>
      <c r="G106" s="43"/>
      <c r="H106" s="44"/>
      <c r="I106" s="44">
        <f>SUM(O106,J106)</f>
        <v>328</v>
      </c>
      <c r="J106" s="317">
        <f>SUM(K106:N106)</f>
        <v>4</v>
      </c>
      <c r="K106" s="39">
        <f>SUM(P106,V106,AB106,AH106,AN106)</f>
        <v>0</v>
      </c>
      <c r="L106" s="39">
        <f>SUM(Q106,W106,AC106,AI106,AO106)</f>
        <v>0</v>
      </c>
      <c r="M106" s="39">
        <f>SUM(R106,X106,AD106,AJ106,AP106)</f>
        <v>0</v>
      </c>
      <c r="N106" s="39">
        <f>SUM(S106,Y106,AE106,AK106,AQ106)</f>
        <v>4</v>
      </c>
      <c r="O106" s="39">
        <f>SUM(T106,Z106,AF106,AL106,AR106)</f>
        <v>324</v>
      </c>
      <c r="P106" s="45"/>
      <c r="Q106" s="45"/>
      <c r="R106" s="46"/>
      <c r="S106" s="45"/>
      <c r="T106" s="45">
        <v>108</v>
      </c>
      <c r="U106" s="47"/>
      <c r="V106" s="45"/>
      <c r="W106" s="45"/>
      <c r="X106" s="46"/>
      <c r="Y106" s="45"/>
      <c r="Z106" s="45">
        <v>108</v>
      </c>
      <c r="AA106" s="47"/>
      <c r="AB106" s="45"/>
      <c r="AC106" s="45"/>
      <c r="AD106" s="46"/>
      <c r="AE106" s="45">
        <v>4</v>
      </c>
      <c r="AF106" s="45">
        <v>108</v>
      </c>
      <c r="AG106" s="47"/>
      <c r="AH106" s="45"/>
      <c r="AI106" s="45"/>
      <c r="AJ106" s="46"/>
      <c r="AK106" s="45"/>
      <c r="AL106" s="45"/>
      <c r="AM106" s="47"/>
      <c r="AN106" s="45"/>
      <c r="AO106" s="45"/>
      <c r="AP106" s="46"/>
      <c r="AQ106" s="45"/>
      <c r="AR106" s="45"/>
      <c r="AS106" s="47">
        <f>SUM(AN106:AR106)/36</f>
        <v>0</v>
      </c>
      <c r="AU106" s="8"/>
    </row>
    <row r="107" spans="1:47" ht="3" customHeight="1" thickBot="1" x14ac:dyDescent="0.3">
      <c r="A107" s="5"/>
      <c r="B107" s="6"/>
      <c r="C107" s="5"/>
      <c r="D107" s="5"/>
      <c r="E107" s="5"/>
      <c r="F107" s="5"/>
      <c r="G107" s="5"/>
      <c r="H107" s="7"/>
      <c r="I107" s="7"/>
      <c r="J107" s="7"/>
      <c r="K107" s="7"/>
      <c r="L107" s="7"/>
      <c r="M107" s="7"/>
      <c r="N107" s="7"/>
      <c r="O107" s="7"/>
      <c r="P107" s="5"/>
      <c r="Q107" s="5"/>
      <c r="R107" s="5"/>
      <c r="S107" s="5"/>
      <c r="T107" s="5"/>
      <c r="U107" s="12"/>
      <c r="V107" s="5"/>
      <c r="W107" s="5"/>
      <c r="X107" s="5"/>
      <c r="Y107" s="5"/>
      <c r="Z107" s="5"/>
      <c r="AA107" s="12"/>
      <c r="AB107" s="5"/>
      <c r="AC107" s="5"/>
      <c r="AD107" s="5"/>
      <c r="AE107" s="5"/>
      <c r="AF107" s="5"/>
      <c r="AG107" s="12"/>
      <c r="AH107" s="5"/>
      <c r="AI107" s="5"/>
      <c r="AJ107" s="5"/>
      <c r="AK107" s="5"/>
      <c r="AL107" s="5"/>
      <c r="AM107" s="12"/>
      <c r="AN107" s="5"/>
      <c r="AO107" s="5"/>
      <c r="AP107" s="5"/>
      <c r="AQ107" s="5"/>
      <c r="AR107" s="5"/>
      <c r="AS107" s="12"/>
    </row>
    <row r="108" spans="1:47" ht="10.5" customHeight="1" thickBot="1" x14ac:dyDescent="0.3">
      <c r="A108" s="48" t="s">
        <v>34</v>
      </c>
      <c r="B108" s="49"/>
      <c r="C108" s="50"/>
      <c r="D108" s="50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0"/>
      <c r="Q108" s="50"/>
      <c r="R108" s="50"/>
      <c r="S108" s="50"/>
      <c r="T108" s="50"/>
      <c r="U108" s="52"/>
      <c r="V108" s="50"/>
      <c r="W108" s="50"/>
      <c r="X108" s="50"/>
      <c r="Y108" s="50"/>
      <c r="Z108" s="50"/>
      <c r="AA108" s="52"/>
      <c r="AB108" s="50"/>
      <c r="AC108" s="50"/>
      <c r="AD108" s="50"/>
      <c r="AE108" s="50"/>
      <c r="AF108" s="50"/>
      <c r="AG108" s="52"/>
      <c r="AH108" s="50"/>
      <c r="AI108" s="50"/>
      <c r="AJ108" s="50"/>
      <c r="AK108" s="50"/>
      <c r="AL108" s="50"/>
      <c r="AM108" s="52"/>
      <c r="AN108" s="50"/>
      <c r="AO108" s="50"/>
      <c r="AP108" s="50"/>
      <c r="AQ108" s="50"/>
      <c r="AR108" s="50"/>
      <c r="AS108" s="52"/>
    </row>
    <row r="109" spans="1:47" ht="36" customHeight="1" x14ac:dyDescent="0.25">
      <c r="A109" s="53" t="s">
        <v>35</v>
      </c>
      <c r="B109" s="54" t="s">
        <v>363</v>
      </c>
      <c r="C109" s="55"/>
      <c r="D109" s="56">
        <v>4</v>
      </c>
      <c r="E109" s="56"/>
      <c r="F109" s="56"/>
      <c r="G109" s="56">
        <v>4</v>
      </c>
      <c r="H109" s="38">
        <f>U109+AA109+AG109+AM109+AS109</f>
        <v>2</v>
      </c>
      <c r="I109" s="38">
        <f>SUM(O109,J109)</f>
        <v>72</v>
      </c>
      <c r="J109" s="39">
        <f>SUM(K109:N109)</f>
        <v>14</v>
      </c>
      <c r="K109" s="39">
        <f>SUM(P109,V109,AB109,AH109,AN109)</f>
        <v>4</v>
      </c>
      <c r="L109" s="39">
        <f>SUM(Q109,W109,AC109,AI109,AO109)</f>
        <v>0</v>
      </c>
      <c r="M109" s="39">
        <f>SUM(R109,X109,AD109,AJ109,AP109)</f>
        <v>6</v>
      </c>
      <c r="N109" s="39">
        <f>SUM(S109,Y109,AE109,AK109,AQ109)</f>
        <v>4</v>
      </c>
      <c r="O109" s="39">
        <f>SUM(T109,Z109,AF109,AL109,AR109)</f>
        <v>58</v>
      </c>
      <c r="P109" s="57"/>
      <c r="Q109" s="57"/>
      <c r="R109" s="57"/>
      <c r="S109" s="57"/>
      <c r="T109" s="57"/>
      <c r="U109" s="40">
        <f>SUM(P109:T109)/36</f>
        <v>0</v>
      </c>
      <c r="V109" s="57"/>
      <c r="W109" s="57"/>
      <c r="X109" s="57"/>
      <c r="Y109" s="57"/>
      <c r="Z109" s="57"/>
      <c r="AA109" s="40">
        <f>SUM(V109:Z109)/36</f>
        <v>0</v>
      </c>
      <c r="AB109" s="57"/>
      <c r="AC109" s="57"/>
      <c r="AD109" s="57"/>
      <c r="AE109" s="57"/>
      <c r="AF109" s="57"/>
      <c r="AG109" s="40">
        <f>SUM(AB109:AF109)/36</f>
        <v>0</v>
      </c>
      <c r="AH109" s="57">
        <v>4</v>
      </c>
      <c r="AI109" s="57"/>
      <c r="AJ109" s="57">
        <v>6</v>
      </c>
      <c r="AK109" s="57">
        <v>4</v>
      </c>
      <c r="AL109" s="57">
        <v>58</v>
      </c>
      <c r="AM109" s="40">
        <f>SUM(AH109:AL109)/36</f>
        <v>2</v>
      </c>
      <c r="AN109" s="57"/>
      <c r="AO109" s="57"/>
      <c r="AP109" s="57"/>
      <c r="AQ109" s="57"/>
      <c r="AR109" s="57"/>
      <c r="AS109" s="40">
        <f>SUM(AN109:AR109)/36</f>
        <v>0</v>
      </c>
    </row>
    <row r="110" spans="1:47" ht="15" x14ac:dyDescent="0.25">
      <c r="A110" s="321" t="s">
        <v>36</v>
      </c>
      <c r="B110" s="176" t="s">
        <v>341</v>
      </c>
      <c r="C110" s="58">
        <f>C109</f>
        <v>0</v>
      </c>
      <c r="D110" s="58">
        <f>D109</f>
        <v>4</v>
      </c>
      <c r="E110" s="58">
        <f>E109</f>
        <v>0</v>
      </c>
      <c r="F110" s="58">
        <f>F109</f>
        <v>0</v>
      </c>
      <c r="G110" s="58">
        <f>G109</f>
        <v>4</v>
      </c>
      <c r="H110" s="38">
        <f t="shared" ref="H110:AS110" si="57">H109</f>
        <v>2</v>
      </c>
      <c r="I110" s="38">
        <f t="shared" si="57"/>
        <v>72</v>
      </c>
      <c r="J110" s="39">
        <f t="shared" si="57"/>
        <v>14</v>
      </c>
      <c r="K110" s="39">
        <f t="shared" si="57"/>
        <v>4</v>
      </c>
      <c r="L110" s="39">
        <f t="shared" si="57"/>
        <v>0</v>
      </c>
      <c r="M110" s="39">
        <f t="shared" si="57"/>
        <v>6</v>
      </c>
      <c r="N110" s="39">
        <f t="shared" si="57"/>
        <v>4</v>
      </c>
      <c r="O110" s="39">
        <f t="shared" si="57"/>
        <v>58</v>
      </c>
      <c r="P110" s="321">
        <f t="shared" si="57"/>
        <v>0</v>
      </c>
      <c r="Q110" s="321">
        <f t="shared" si="57"/>
        <v>0</v>
      </c>
      <c r="R110" s="321">
        <f t="shared" si="57"/>
        <v>0</v>
      </c>
      <c r="S110" s="321">
        <f t="shared" si="57"/>
        <v>0</v>
      </c>
      <c r="T110" s="321">
        <f t="shared" si="57"/>
        <v>0</v>
      </c>
      <c r="U110" s="40">
        <f t="shared" si="57"/>
        <v>0</v>
      </c>
      <c r="V110" s="321">
        <f t="shared" si="57"/>
        <v>0</v>
      </c>
      <c r="W110" s="321">
        <f t="shared" si="57"/>
        <v>0</v>
      </c>
      <c r="X110" s="321">
        <f t="shared" si="57"/>
        <v>0</v>
      </c>
      <c r="Y110" s="321">
        <f t="shared" si="57"/>
        <v>0</v>
      </c>
      <c r="Z110" s="321">
        <f t="shared" si="57"/>
        <v>0</v>
      </c>
      <c r="AA110" s="40">
        <f t="shared" si="57"/>
        <v>0</v>
      </c>
      <c r="AB110" s="321">
        <f t="shared" si="57"/>
        <v>0</v>
      </c>
      <c r="AC110" s="321">
        <f t="shared" si="57"/>
        <v>0</v>
      </c>
      <c r="AD110" s="321">
        <f t="shared" si="57"/>
        <v>0</v>
      </c>
      <c r="AE110" s="321">
        <f t="shared" si="57"/>
        <v>0</v>
      </c>
      <c r="AF110" s="321">
        <f t="shared" si="57"/>
        <v>0</v>
      </c>
      <c r="AG110" s="40">
        <f t="shared" si="57"/>
        <v>0</v>
      </c>
      <c r="AH110" s="321">
        <f t="shared" si="57"/>
        <v>4</v>
      </c>
      <c r="AI110" s="321">
        <f t="shared" si="57"/>
        <v>0</v>
      </c>
      <c r="AJ110" s="321">
        <f t="shared" si="57"/>
        <v>6</v>
      </c>
      <c r="AK110" s="321">
        <f t="shared" si="57"/>
        <v>4</v>
      </c>
      <c r="AL110" s="321">
        <f t="shared" si="57"/>
        <v>58</v>
      </c>
      <c r="AM110" s="40">
        <f t="shared" si="57"/>
        <v>2</v>
      </c>
      <c r="AN110" s="321">
        <f t="shared" si="57"/>
        <v>0</v>
      </c>
      <c r="AO110" s="321">
        <f t="shared" si="57"/>
        <v>0</v>
      </c>
      <c r="AP110" s="321">
        <f t="shared" si="57"/>
        <v>0</v>
      </c>
      <c r="AQ110" s="321">
        <f t="shared" si="57"/>
        <v>0</v>
      </c>
      <c r="AR110" s="321">
        <f t="shared" si="57"/>
        <v>0</v>
      </c>
      <c r="AS110" s="40">
        <f t="shared" si="57"/>
        <v>0</v>
      </c>
    </row>
    <row r="111" spans="1:47" ht="9.75" customHeight="1" thickBot="1" x14ac:dyDescent="0.3">
      <c r="A111" s="34" t="s">
        <v>28</v>
      </c>
      <c r="B111" s="41"/>
      <c r="C111" s="34"/>
      <c r="D111" s="34"/>
      <c r="E111" s="34"/>
      <c r="F111" s="34"/>
      <c r="G111" s="34"/>
      <c r="H111" s="329"/>
      <c r="I111" s="329"/>
      <c r="J111" s="329"/>
      <c r="K111" s="329"/>
      <c r="L111" s="329"/>
      <c r="M111" s="329"/>
      <c r="N111" s="329"/>
      <c r="O111" s="329"/>
      <c r="P111" s="34"/>
      <c r="Q111" s="34"/>
      <c r="R111" s="34"/>
      <c r="S111" s="34"/>
      <c r="T111" s="34"/>
      <c r="U111" s="36"/>
      <c r="V111" s="34"/>
      <c r="W111" s="34"/>
      <c r="X111" s="34"/>
      <c r="Y111" s="34"/>
      <c r="Z111" s="34"/>
      <c r="AA111" s="36"/>
      <c r="AB111" s="34"/>
      <c r="AC111" s="34"/>
      <c r="AD111" s="34"/>
      <c r="AE111" s="34"/>
      <c r="AF111" s="34"/>
      <c r="AG111" s="36"/>
      <c r="AH111" s="34"/>
      <c r="AI111" s="34"/>
      <c r="AJ111" s="34"/>
      <c r="AK111" s="34"/>
      <c r="AL111" s="34"/>
      <c r="AM111" s="36"/>
      <c r="AN111" s="34"/>
      <c r="AO111" s="34"/>
      <c r="AP111" s="34"/>
      <c r="AQ111" s="34"/>
      <c r="AR111" s="34"/>
      <c r="AS111" s="36"/>
    </row>
    <row r="112" spans="1:47" ht="11.25" hidden="1" customHeight="1" thickBot="1" x14ac:dyDescent="0.3">
      <c r="A112" s="5"/>
      <c r="B112" s="6"/>
      <c r="C112" s="5"/>
      <c r="D112" s="5"/>
      <c r="E112" s="5"/>
      <c r="F112" s="5"/>
      <c r="G112" s="5"/>
      <c r="H112" s="7"/>
      <c r="I112" s="7"/>
      <c r="J112" s="7"/>
      <c r="K112" s="7"/>
      <c r="L112" s="7"/>
      <c r="M112" s="7"/>
      <c r="N112" s="7"/>
      <c r="O112" s="7"/>
      <c r="P112" s="5"/>
      <c r="Q112" s="5"/>
      <c r="R112" s="5"/>
      <c r="S112" s="5"/>
      <c r="T112" s="5"/>
      <c r="U112" s="12"/>
      <c r="V112" s="5"/>
      <c r="W112" s="5"/>
      <c r="X112" s="5"/>
      <c r="Y112" s="5"/>
      <c r="Z112" s="5"/>
      <c r="AA112" s="12"/>
      <c r="AB112" s="5"/>
      <c r="AC112" s="5"/>
      <c r="AD112" s="5"/>
      <c r="AE112" s="5"/>
      <c r="AF112" s="5"/>
      <c r="AG112" s="12"/>
      <c r="AH112" s="5"/>
      <c r="AI112" s="5"/>
      <c r="AJ112" s="5"/>
      <c r="AK112" s="5"/>
      <c r="AL112" s="5"/>
      <c r="AM112" s="12"/>
      <c r="AN112" s="5"/>
      <c r="AO112" s="5"/>
      <c r="AP112" s="5"/>
      <c r="AQ112" s="5"/>
      <c r="AR112" s="5"/>
      <c r="AS112" s="12"/>
    </row>
    <row r="113" spans="1:45" ht="10.5" customHeight="1" thickBot="1" x14ac:dyDescent="0.3">
      <c r="A113" s="48" t="s">
        <v>37</v>
      </c>
      <c r="B113" s="49"/>
      <c r="C113" s="50"/>
      <c r="D113" s="50"/>
      <c r="E113" s="50"/>
      <c r="F113" s="50"/>
      <c r="G113" s="50"/>
      <c r="H113" s="51"/>
      <c r="I113" s="51"/>
      <c r="J113" s="51"/>
      <c r="K113" s="51"/>
      <c r="L113" s="51"/>
      <c r="M113" s="51"/>
      <c r="N113" s="51"/>
      <c r="O113" s="51"/>
      <c r="P113" s="50"/>
      <c r="Q113" s="50"/>
      <c r="R113" s="50"/>
      <c r="S113" s="50"/>
      <c r="T113" s="50"/>
      <c r="U113" s="52"/>
      <c r="V113" s="50"/>
      <c r="W113" s="50"/>
      <c r="X113" s="50"/>
      <c r="Y113" s="50"/>
      <c r="Z113" s="50"/>
      <c r="AA113" s="52"/>
      <c r="AB113" s="50"/>
      <c r="AC113" s="50"/>
      <c r="AD113" s="50"/>
      <c r="AE113" s="50"/>
      <c r="AF113" s="50"/>
      <c r="AG113" s="52"/>
      <c r="AH113" s="50"/>
      <c r="AI113" s="50"/>
      <c r="AJ113" s="50"/>
      <c r="AK113" s="50"/>
      <c r="AL113" s="50"/>
      <c r="AM113" s="52"/>
      <c r="AN113" s="50"/>
      <c r="AO113" s="50"/>
      <c r="AP113" s="50"/>
      <c r="AQ113" s="50"/>
      <c r="AR113" s="50"/>
      <c r="AS113" s="52"/>
    </row>
    <row r="114" spans="1:45" ht="32.25" customHeight="1" x14ac:dyDescent="0.25">
      <c r="A114" s="53" t="s">
        <v>35</v>
      </c>
      <c r="B114" s="54" t="s">
        <v>364</v>
      </c>
      <c r="C114" s="55"/>
      <c r="D114" s="56">
        <v>5</v>
      </c>
      <c r="E114" s="56"/>
      <c r="F114" s="56"/>
      <c r="G114" s="56">
        <v>5</v>
      </c>
      <c r="H114" s="38">
        <f>U114+AA114+AG114+AM114+AS114</f>
        <v>2</v>
      </c>
      <c r="I114" s="38">
        <f>SUM(O114,J114)</f>
        <v>72</v>
      </c>
      <c r="J114" s="39">
        <f>SUM(K114:N114)</f>
        <v>18</v>
      </c>
      <c r="K114" s="39">
        <f>SUM(P114,V114,AB114,AH114,AN114)</f>
        <v>4</v>
      </c>
      <c r="L114" s="39">
        <f>SUM(Q114,W114,AC114,AI114,AO114)</f>
        <v>0</v>
      </c>
      <c r="M114" s="39">
        <f>SUM(R114,X114,AD114,AJ114,AP114)</f>
        <v>10</v>
      </c>
      <c r="N114" s="39">
        <f>SUM(S114,Y114,AE114,AK114,AQ114)</f>
        <v>4</v>
      </c>
      <c r="O114" s="39">
        <f>SUM(T114,Z114,AF114,AL114,AR114)</f>
        <v>54</v>
      </c>
      <c r="P114" s="57"/>
      <c r="Q114" s="57"/>
      <c r="R114" s="57"/>
      <c r="S114" s="57"/>
      <c r="T114" s="57"/>
      <c r="U114" s="40">
        <f>SUM(P114:T114)/36</f>
        <v>0</v>
      </c>
      <c r="V114" s="57"/>
      <c r="W114" s="57"/>
      <c r="X114" s="57"/>
      <c r="Y114" s="57"/>
      <c r="Z114" s="57"/>
      <c r="AA114" s="40">
        <f>SUM(V114:Z114)/36</f>
        <v>0</v>
      </c>
      <c r="AB114" s="57"/>
      <c r="AC114" s="57"/>
      <c r="AD114" s="57"/>
      <c r="AE114" s="57"/>
      <c r="AF114" s="57"/>
      <c r="AG114" s="40">
        <f>SUM(AB114:AF114)/36</f>
        <v>0</v>
      </c>
      <c r="AH114" s="57"/>
      <c r="AI114" s="57"/>
      <c r="AJ114" s="57"/>
      <c r="AK114" s="57"/>
      <c r="AL114" s="57"/>
      <c r="AM114" s="40">
        <f>SUM(AH114:AL114)/36</f>
        <v>0</v>
      </c>
      <c r="AN114" s="57">
        <v>4</v>
      </c>
      <c r="AO114" s="57"/>
      <c r="AP114" s="331">
        <v>10</v>
      </c>
      <c r="AQ114" s="331">
        <v>4</v>
      </c>
      <c r="AR114" s="331">
        <v>54</v>
      </c>
      <c r="AS114" s="40">
        <f>SUM(AN114:AR114)/36</f>
        <v>2</v>
      </c>
    </row>
    <row r="115" spans="1:45" ht="15" x14ac:dyDescent="0.25">
      <c r="A115" s="321" t="s">
        <v>36</v>
      </c>
      <c r="B115" s="176" t="s">
        <v>278</v>
      </c>
      <c r="C115" s="58">
        <f>C114</f>
        <v>0</v>
      </c>
      <c r="D115" s="58">
        <f>D114</f>
        <v>5</v>
      </c>
      <c r="E115" s="58">
        <f>E114</f>
        <v>0</v>
      </c>
      <c r="F115" s="58">
        <f>F114</f>
        <v>0</v>
      </c>
      <c r="G115" s="58">
        <f>G114</f>
        <v>5</v>
      </c>
      <c r="H115" s="38">
        <f t="shared" ref="H115:AS115" si="58">H114</f>
        <v>2</v>
      </c>
      <c r="I115" s="38">
        <f t="shared" si="58"/>
        <v>72</v>
      </c>
      <c r="J115" s="39">
        <f t="shared" si="58"/>
        <v>18</v>
      </c>
      <c r="K115" s="39">
        <f t="shared" si="58"/>
        <v>4</v>
      </c>
      <c r="L115" s="39">
        <f t="shared" si="58"/>
        <v>0</v>
      </c>
      <c r="M115" s="39">
        <f t="shared" si="58"/>
        <v>10</v>
      </c>
      <c r="N115" s="39">
        <f t="shared" si="58"/>
        <v>4</v>
      </c>
      <c r="O115" s="39">
        <f t="shared" si="58"/>
        <v>54</v>
      </c>
      <c r="P115" s="321">
        <f t="shared" si="58"/>
        <v>0</v>
      </c>
      <c r="Q115" s="321">
        <f t="shared" si="58"/>
        <v>0</v>
      </c>
      <c r="R115" s="321">
        <f t="shared" si="58"/>
        <v>0</v>
      </c>
      <c r="S115" s="321">
        <f t="shared" si="58"/>
        <v>0</v>
      </c>
      <c r="T115" s="321">
        <f t="shared" si="58"/>
        <v>0</v>
      </c>
      <c r="U115" s="40">
        <f t="shared" si="58"/>
        <v>0</v>
      </c>
      <c r="V115" s="321">
        <f t="shared" si="58"/>
        <v>0</v>
      </c>
      <c r="W115" s="321">
        <f t="shared" si="58"/>
        <v>0</v>
      </c>
      <c r="X115" s="321">
        <f t="shared" si="58"/>
        <v>0</v>
      </c>
      <c r="Y115" s="321">
        <f t="shared" si="58"/>
        <v>0</v>
      </c>
      <c r="Z115" s="321">
        <f t="shared" si="58"/>
        <v>0</v>
      </c>
      <c r="AA115" s="40">
        <f t="shared" si="58"/>
        <v>0</v>
      </c>
      <c r="AB115" s="321">
        <f t="shared" si="58"/>
        <v>0</v>
      </c>
      <c r="AC115" s="321">
        <f t="shared" si="58"/>
        <v>0</v>
      </c>
      <c r="AD115" s="321">
        <f t="shared" si="58"/>
        <v>0</v>
      </c>
      <c r="AE115" s="321">
        <f t="shared" si="58"/>
        <v>0</v>
      </c>
      <c r="AF115" s="321">
        <f t="shared" si="58"/>
        <v>0</v>
      </c>
      <c r="AG115" s="40">
        <f t="shared" si="58"/>
        <v>0</v>
      </c>
      <c r="AH115" s="321">
        <f t="shared" si="58"/>
        <v>0</v>
      </c>
      <c r="AI115" s="321">
        <f t="shared" si="58"/>
        <v>0</v>
      </c>
      <c r="AJ115" s="321">
        <f t="shared" si="58"/>
        <v>0</v>
      </c>
      <c r="AK115" s="321">
        <f t="shared" si="58"/>
        <v>0</v>
      </c>
      <c r="AL115" s="321">
        <f t="shared" si="58"/>
        <v>0</v>
      </c>
      <c r="AM115" s="40">
        <f t="shared" si="58"/>
        <v>0</v>
      </c>
      <c r="AN115" s="321">
        <f t="shared" si="58"/>
        <v>4</v>
      </c>
      <c r="AO115" s="321">
        <f t="shared" si="58"/>
        <v>0</v>
      </c>
      <c r="AP115" s="334">
        <f t="shared" si="58"/>
        <v>10</v>
      </c>
      <c r="AQ115" s="334">
        <f t="shared" si="58"/>
        <v>4</v>
      </c>
      <c r="AR115" s="334">
        <f t="shared" si="58"/>
        <v>54</v>
      </c>
      <c r="AS115" s="40">
        <f t="shared" si="58"/>
        <v>2</v>
      </c>
    </row>
    <row r="116" spans="1:45" ht="10.5" hidden="1" customHeight="1" x14ac:dyDescent="0.25">
      <c r="A116" s="34" t="s">
        <v>28</v>
      </c>
      <c r="B116" s="41"/>
      <c r="C116" s="34"/>
      <c r="D116" s="34"/>
      <c r="E116" s="34"/>
      <c r="F116" s="34"/>
      <c r="G116" s="34"/>
      <c r="H116" s="329"/>
      <c r="I116" s="329"/>
      <c r="J116" s="329"/>
      <c r="K116" s="329"/>
      <c r="L116" s="329"/>
      <c r="M116" s="329"/>
      <c r="N116" s="329"/>
      <c r="O116" s="329"/>
      <c r="P116" s="34"/>
      <c r="Q116" s="34"/>
      <c r="R116" s="34"/>
      <c r="S116" s="34"/>
      <c r="T116" s="34"/>
      <c r="U116" s="36"/>
      <c r="V116" s="34"/>
      <c r="W116" s="34"/>
      <c r="X116" s="34"/>
      <c r="Y116" s="34"/>
      <c r="Z116" s="34"/>
      <c r="AA116" s="36"/>
      <c r="AB116" s="34"/>
      <c r="AC116" s="34"/>
      <c r="AD116" s="34"/>
      <c r="AE116" s="34"/>
      <c r="AF116" s="34"/>
      <c r="AG116" s="36"/>
      <c r="AH116" s="34"/>
      <c r="AI116" s="34"/>
      <c r="AJ116" s="34"/>
      <c r="AK116" s="34"/>
      <c r="AL116" s="34"/>
      <c r="AM116" s="36"/>
      <c r="AN116" s="34"/>
      <c r="AO116" s="34"/>
      <c r="AP116" s="34"/>
      <c r="AQ116" s="34"/>
      <c r="AR116" s="34"/>
      <c r="AS116" s="36"/>
    </row>
    <row r="117" spans="1:45" ht="11.25" hidden="1" customHeight="1" x14ac:dyDescent="0.25">
      <c r="A117" s="5"/>
      <c r="B117" s="6"/>
      <c r="C117" s="5"/>
      <c r="D117" s="5"/>
      <c r="E117" s="5"/>
      <c r="F117" s="5"/>
      <c r="G117" s="5"/>
      <c r="H117" s="7"/>
      <c r="I117" s="7"/>
      <c r="J117" s="7"/>
      <c r="K117" s="7"/>
      <c r="L117" s="7"/>
      <c r="M117" s="7"/>
      <c r="N117" s="7"/>
      <c r="O117" s="7"/>
      <c r="P117" s="5"/>
      <c r="Q117" s="5"/>
      <c r="R117" s="5"/>
      <c r="S117" s="5"/>
      <c r="T117" s="5"/>
      <c r="U117" s="12"/>
      <c r="V117" s="5"/>
      <c r="W117" s="5"/>
      <c r="X117" s="5"/>
      <c r="Y117" s="5"/>
      <c r="Z117" s="5"/>
      <c r="AA117" s="12"/>
      <c r="AB117" s="5"/>
      <c r="AC117" s="5"/>
      <c r="AD117" s="5"/>
      <c r="AE117" s="5"/>
      <c r="AF117" s="5"/>
      <c r="AG117" s="12"/>
      <c r="AH117" s="5"/>
      <c r="AI117" s="5"/>
      <c r="AJ117" s="5"/>
      <c r="AK117" s="5"/>
      <c r="AL117" s="5"/>
      <c r="AM117" s="12"/>
      <c r="AN117" s="5"/>
      <c r="AO117" s="5"/>
      <c r="AP117" s="5"/>
      <c r="AQ117" s="5"/>
      <c r="AR117" s="5"/>
      <c r="AS117" s="12"/>
    </row>
    <row r="118" spans="1:45" ht="10.5" hidden="1" customHeight="1" thickBot="1" x14ac:dyDescent="0.3">
      <c r="A118" s="48" t="s">
        <v>38</v>
      </c>
      <c r="B118" s="49"/>
      <c r="C118" s="50"/>
      <c r="D118" s="50"/>
      <c r="E118" s="50"/>
      <c r="F118" s="50"/>
      <c r="G118" s="50"/>
      <c r="H118" s="51"/>
      <c r="I118" s="51"/>
      <c r="J118" s="51"/>
      <c r="K118" s="51"/>
      <c r="L118" s="51"/>
      <c r="M118" s="51"/>
      <c r="N118" s="51"/>
      <c r="O118" s="51"/>
      <c r="P118" s="50"/>
      <c r="Q118" s="50"/>
      <c r="R118" s="50"/>
      <c r="S118" s="50"/>
      <c r="T118" s="50"/>
      <c r="U118" s="52"/>
      <c r="V118" s="50"/>
      <c r="W118" s="50"/>
      <c r="X118" s="50"/>
      <c r="Y118" s="50"/>
      <c r="Z118" s="50"/>
      <c r="AA118" s="52"/>
      <c r="AB118" s="50"/>
      <c r="AC118" s="50"/>
      <c r="AD118" s="50"/>
      <c r="AE118" s="50"/>
      <c r="AF118" s="50"/>
      <c r="AG118" s="52"/>
      <c r="AH118" s="50"/>
      <c r="AI118" s="50"/>
      <c r="AJ118" s="50"/>
      <c r="AK118" s="50"/>
      <c r="AL118" s="50"/>
      <c r="AM118" s="52"/>
      <c r="AN118" s="50"/>
      <c r="AO118" s="50"/>
      <c r="AP118" s="50"/>
      <c r="AQ118" s="50"/>
      <c r="AR118" s="50"/>
      <c r="AS118" s="52"/>
    </row>
    <row r="119" spans="1:45" ht="21" hidden="1" customHeight="1" x14ac:dyDescent="0.25">
      <c r="A119" s="53"/>
      <c r="B119" s="54"/>
      <c r="C119" s="55"/>
      <c r="D119" s="56"/>
      <c r="E119" s="56"/>
      <c r="F119" s="56"/>
      <c r="G119" s="56"/>
      <c r="H119" s="38">
        <f>U119+AA119+AG119+AM119+AS119</f>
        <v>0</v>
      </c>
      <c r="I119" s="38">
        <f>SUM(O119,J119)</f>
        <v>0</v>
      </c>
      <c r="J119" s="39">
        <f>SUM(K119:N119)</f>
        <v>0</v>
      </c>
      <c r="K119" s="39">
        <f>SUM(P119,V119,AB119,AH119,AN119)</f>
        <v>0</v>
      </c>
      <c r="L119" s="39">
        <f>SUM(Q119,W119,AC119,AI119,AO119)</f>
        <v>0</v>
      </c>
      <c r="M119" s="39">
        <f>SUM(R119,X119,AD119,AJ119,AP119)</f>
        <v>0</v>
      </c>
      <c r="N119" s="39">
        <f>SUM(S119,Y119,AE119,AK119,AQ119)</f>
        <v>0</v>
      </c>
      <c r="O119" s="39">
        <f>SUM(T119,Z119,AF119,AL119,AR119)</f>
        <v>0</v>
      </c>
      <c r="P119" s="57"/>
      <c r="Q119" s="57"/>
      <c r="R119" s="57"/>
      <c r="S119" s="57"/>
      <c r="T119" s="57"/>
      <c r="U119" s="40">
        <f>SUM(P119:T119)/36</f>
        <v>0</v>
      </c>
      <c r="V119" s="57"/>
      <c r="W119" s="57"/>
      <c r="X119" s="57"/>
      <c r="Y119" s="57"/>
      <c r="Z119" s="57"/>
      <c r="AA119" s="40">
        <f>SUM(V119:Z119)/36</f>
        <v>0</v>
      </c>
      <c r="AB119" s="57"/>
      <c r="AC119" s="57"/>
      <c r="AD119" s="57"/>
      <c r="AE119" s="57"/>
      <c r="AF119" s="57"/>
      <c r="AG119" s="40">
        <f>SUM(AB119:AF119)/36</f>
        <v>0</v>
      </c>
      <c r="AH119" s="57"/>
      <c r="AI119" s="57"/>
      <c r="AJ119" s="57"/>
      <c r="AK119" s="57"/>
      <c r="AL119" s="57"/>
      <c r="AM119" s="40">
        <f>SUM(AH119:AL119)/36</f>
        <v>0</v>
      </c>
      <c r="AN119" s="57"/>
      <c r="AO119" s="57"/>
      <c r="AP119" s="57"/>
      <c r="AQ119" s="57"/>
      <c r="AR119" s="57"/>
      <c r="AS119" s="40">
        <f>SUM(AN119:AR119)/36</f>
        <v>0</v>
      </c>
    </row>
    <row r="120" spans="1:45" ht="26.25" hidden="1" customHeight="1" x14ac:dyDescent="0.25">
      <c r="A120" s="321"/>
      <c r="B120" s="37"/>
      <c r="C120" s="58">
        <f>C119</f>
        <v>0</v>
      </c>
      <c r="D120" s="58">
        <f>D119</f>
        <v>0</v>
      </c>
      <c r="E120" s="58">
        <f>E119</f>
        <v>0</v>
      </c>
      <c r="F120" s="58">
        <f>F119</f>
        <v>0</v>
      </c>
      <c r="G120" s="58">
        <f>G119</f>
        <v>0</v>
      </c>
      <c r="H120" s="38">
        <f t="shared" ref="H120:AS120" si="59">H119</f>
        <v>0</v>
      </c>
      <c r="I120" s="38">
        <f t="shared" si="59"/>
        <v>0</v>
      </c>
      <c r="J120" s="39">
        <f t="shared" si="59"/>
        <v>0</v>
      </c>
      <c r="K120" s="39">
        <f t="shared" si="59"/>
        <v>0</v>
      </c>
      <c r="L120" s="39">
        <f t="shared" si="59"/>
        <v>0</v>
      </c>
      <c r="M120" s="39">
        <f t="shared" si="59"/>
        <v>0</v>
      </c>
      <c r="N120" s="39">
        <f t="shared" si="59"/>
        <v>0</v>
      </c>
      <c r="O120" s="39">
        <f t="shared" si="59"/>
        <v>0</v>
      </c>
      <c r="P120" s="321">
        <f t="shared" si="59"/>
        <v>0</v>
      </c>
      <c r="Q120" s="321">
        <f t="shared" si="59"/>
        <v>0</v>
      </c>
      <c r="R120" s="321">
        <f t="shared" si="59"/>
        <v>0</v>
      </c>
      <c r="S120" s="321">
        <f t="shared" si="59"/>
        <v>0</v>
      </c>
      <c r="T120" s="321">
        <f t="shared" si="59"/>
        <v>0</v>
      </c>
      <c r="U120" s="40">
        <f t="shared" si="59"/>
        <v>0</v>
      </c>
      <c r="V120" s="321">
        <f t="shared" si="59"/>
        <v>0</v>
      </c>
      <c r="W120" s="321">
        <f t="shared" si="59"/>
        <v>0</v>
      </c>
      <c r="X120" s="321">
        <f t="shared" si="59"/>
        <v>0</v>
      </c>
      <c r="Y120" s="321">
        <f t="shared" si="59"/>
        <v>0</v>
      </c>
      <c r="Z120" s="321">
        <f t="shared" si="59"/>
        <v>0</v>
      </c>
      <c r="AA120" s="40">
        <f t="shared" si="59"/>
        <v>0</v>
      </c>
      <c r="AB120" s="321"/>
      <c r="AC120" s="321"/>
      <c r="AD120" s="321"/>
      <c r="AE120" s="321"/>
      <c r="AF120" s="321"/>
      <c r="AG120" s="40">
        <f t="shared" si="59"/>
        <v>0</v>
      </c>
      <c r="AH120" s="321">
        <f t="shared" si="59"/>
        <v>0</v>
      </c>
      <c r="AI120" s="321">
        <f t="shared" si="59"/>
        <v>0</v>
      </c>
      <c r="AJ120" s="321">
        <f t="shared" si="59"/>
        <v>0</v>
      </c>
      <c r="AK120" s="321">
        <f t="shared" si="59"/>
        <v>0</v>
      </c>
      <c r="AL120" s="321">
        <f t="shared" si="59"/>
        <v>0</v>
      </c>
      <c r="AM120" s="40">
        <f t="shared" si="59"/>
        <v>0</v>
      </c>
      <c r="AN120" s="321">
        <f t="shared" si="59"/>
        <v>0</v>
      </c>
      <c r="AO120" s="321">
        <f t="shared" si="59"/>
        <v>0</v>
      </c>
      <c r="AP120" s="321">
        <f t="shared" si="59"/>
        <v>0</v>
      </c>
      <c r="AQ120" s="321">
        <f t="shared" si="59"/>
        <v>0</v>
      </c>
      <c r="AR120" s="321">
        <f t="shared" si="59"/>
        <v>0</v>
      </c>
      <c r="AS120" s="40">
        <f t="shared" si="59"/>
        <v>0</v>
      </c>
    </row>
    <row r="121" spans="1:45" ht="10.5" hidden="1" customHeight="1" x14ac:dyDescent="0.25">
      <c r="A121" s="34" t="s">
        <v>28</v>
      </c>
      <c r="B121" s="41"/>
      <c r="C121" s="34"/>
      <c r="D121" s="34"/>
      <c r="E121" s="34"/>
      <c r="F121" s="34"/>
      <c r="G121" s="34"/>
      <c r="H121" s="329"/>
      <c r="I121" s="329"/>
      <c r="J121" s="329"/>
      <c r="K121" s="329"/>
      <c r="L121" s="329"/>
      <c r="M121" s="329"/>
      <c r="N121" s="329"/>
      <c r="O121" s="329"/>
      <c r="P121" s="34"/>
      <c r="Q121" s="34"/>
      <c r="R121" s="34"/>
      <c r="S121" s="34"/>
      <c r="T121" s="34"/>
      <c r="U121" s="36"/>
      <c r="V121" s="34"/>
      <c r="W121" s="34"/>
      <c r="X121" s="34"/>
      <c r="Y121" s="34"/>
      <c r="Z121" s="34"/>
      <c r="AA121" s="36"/>
      <c r="AB121" s="34"/>
      <c r="AC121" s="34"/>
      <c r="AD121" s="34"/>
      <c r="AE121" s="34"/>
      <c r="AF121" s="34"/>
      <c r="AG121" s="36"/>
      <c r="AH121" s="34"/>
      <c r="AI121" s="34"/>
      <c r="AJ121" s="34"/>
      <c r="AK121" s="34"/>
      <c r="AL121" s="34"/>
      <c r="AM121" s="36"/>
      <c r="AN121" s="34"/>
      <c r="AO121" s="34"/>
      <c r="AP121" s="34"/>
      <c r="AQ121" s="34"/>
      <c r="AR121" s="34"/>
      <c r="AS121" s="36"/>
    </row>
    <row r="122" spans="1:45" ht="11.25" hidden="1" customHeight="1" x14ac:dyDescent="0.25">
      <c r="A122" s="5"/>
      <c r="B122" s="6"/>
      <c r="C122" s="5"/>
      <c r="D122" s="5"/>
      <c r="E122" s="5"/>
      <c r="F122" s="5"/>
      <c r="G122" s="5"/>
      <c r="H122" s="7"/>
      <c r="I122" s="7"/>
      <c r="J122" s="7"/>
      <c r="K122" s="7"/>
      <c r="L122" s="7"/>
      <c r="M122" s="7"/>
      <c r="N122" s="7"/>
      <c r="O122" s="7"/>
      <c r="P122" s="5"/>
      <c r="Q122" s="5"/>
      <c r="R122" s="5"/>
      <c r="S122" s="5"/>
      <c r="T122" s="5"/>
      <c r="U122" s="12"/>
      <c r="V122" s="5"/>
      <c r="W122" s="5"/>
      <c r="X122" s="5"/>
      <c r="Y122" s="5"/>
      <c r="Z122" s="5"/>
      <c r="AA122" s="12"/>
      <c r="AB122" s="5"/>
      <c r="AC122" s="5"/>
      <c r="AD122" s="5"/>
      <c r="AE122" s="5"/>
      <c r="AF122" s="5"/>
      <c r="AG122" s="12"/>
      <c r="AH122" s="5"/>
      <c r="AI122" s="5"/>
      <c r="AJ122" s="5"/>
      <c r="AK122" s="5"/>
      <c r="AL122" s="5"/>
      <c r="AM122" s="12"/>
      <c r="AN122" s="5"/>
      <c r="AO122" s="5"/>
      <c r="AP122" s="5"/>
      <c r="AQ122" s="5"/>
      <c r="AR122" s="5"/>
      <c r="AS122" s="12"/>
    </row>
    <row r="123" spans="1:45" ht="10.5" hidden="1" customHeight="1" thickBot="1" x14ac:dyDescent="0.3">
      <c r="A123" s="48" t="s">
        <v>39</v>
      </c>
      <c r="B123" s="49"/>
      <c r="C123" s="50"/>
      <c r="D123" s="50"/>
      <c r="E123" s="50"/>
      <c r="F123" s="50"/>
      <c r="G123" s="50"/>
      <c r="H123" s="51"/>
      <c r="I123" s="51"/>
      <c r="J123" s="51"/>
      <c r="K123" s="51"/>
      <c r="L123" s="51"/>
      <c r="M123" s="51"/>
      <c r="N123" s="51"/>
      <c r="O123" s="51"/>
      <c r="P123" s="50"/>
      <c r="Q123" s="50"/>
      <c r="R123" s="50"/>
      <c r="S123" s="50"/>
      <c r="T123" s="50"/>
      <c r="U123" s="52"/>
      <c r="V123" s="50"/>
      <c r="W123" s="50"/>
      <c r="X123" s="50"/>
      <c r="Y123" s="50"/>
      <c r="Z123" s="50"/>
      <c r="AA123" s="52"/>
      <c r="AB123" s="50"/>
      <c r="AC123" s="50"/>
      <c r="AD123" s="50"/>
      <c r="AE123" s="50"/>
      <c r="AF123" s="50"/>
      <c r="AG123" s="52"/>
      <c r="AH123" s="50"/>
      <c r="AI123" s="50"/>
      <c r="AJ123" s="50"/>
      <c r="AK123" s="50"/>
      <c r="AL123" s="50"/>
      <c r="AM123" s="52"/>
      <c r="AN123" s="50"/>
      <c r="AO123" s="50"/>
      <c r="AP123" s="50"/>
      <c r="AQ123" s="50"/>
      <c r="AR123" s="50"/>
      <c r="AS123" s="52"/>
    </row>
    <row r="124" spans="1:45" ht="6" hidden="1" customHeight="1" x14ac:dyDescent="0.25">
      <c r="A124" s="53" t="s">
        <v>35</v>
      </c>
      <c r="B124" s="54"/>
      <c r="C124" s="55"/>
      <c r="D124" s="56"/>
      <c r="E124" s="56"/>
      <c r="F124" s="56"/>
      <c r="G124" s="56"/>
      <c r="H124" s="38">
        <f>U124+AA124+AG124+AM124+AS124</f>
        <v>0</v>
      </c>
      <c r="I124" s="38">
        <f>SUM(O124,J124)</f>
        <v>0</v>
      </c>
      <c r="J124" s="39">
        <f>SUM(K124:N124)</f>
        <v>0</v>
      </c>
      <c r="K124" s="39">
        <f>SUM(P124,V124,AB124,AH124,AN124)</f>
        <v>0</v>
      </c>
      <c r="L124" s="39">
        <f>SUM(Q124,W124,AC124,AI124,AO124)</f>
        <v>0</v>
      </c>
      <c r="M124" s="39">
        <f>SUM(R124,X124,AD124,AJ124,AP124)</f>
        <v>0</v>
      </c>
      <c r="N124" s="39">
        <f>SUM(S124,Y124,AE124,AK124,AQ124)</f>
        <v>0</v>
      </c>
      <c r="O124" s="39">
        <f>SUM(T124,Z124,AF124,AL124,AR124)</f>
        <v>0</v>
      </c>
      <c r="P124" s="57"/>
      <c r="Q124" s="57"/>
      <c r="R124" s="57"/>
      <c r="S124" s="57"/>
      <c r="T124" s="57"/>
      <c r="U124" s="40">
        <f>SUM(P124:T124)/36</f>
        <v>0</v>
      </c>
      <c r="V124" s="57"/>
      <c r="W124" s="57"/>
      <c r="X124" s="57"/>
      <c r="Y124" s="57"/>
      <c r="Z124" s="57"/>
      <c r="AA124" s="40">
        <f>SUM(V124:Z124)/36</f>
        <v>0</v>
      </c>
      <c r="AB124" s="57"/>
      <c r="AC124" s="57"/>
      <c r="AD124" s="57"/>
      <c r="AE124" s="57"/>
      <c r="AF124" s="57"/>
      <c r="AG124" s="40">
        <f>SUM(AB124:AF124)/36</f>
        <v>0</v>
      </c>
      <c r="AH124" s="57"/>
      <c r="AI124" s="57"/>
      <c r="AJ124" s="57"/>
      <c r="AK124" s="57"/>
      <c r="AL124" s="57"/>
      <c r="AM124" s="40">
        <f>SUM(AH124:AL124)/36</f>
        <v>0</v>
      </c>
      <c r="AN124" s="57"/>
      <c r="AO124" s="57"/>
      <c r="AP124" s="57"/>
      <c r="AQ124" s="57"/>
      <c r="AR124" s="57"/>
      <c r="AS124" s="40">
        <f>SUM(AN124:AR124)/36</f>
        <v>0</v>
      </c>
    </row>
    <row r="125" spans="1:45" ht="21" hidden="1" customHeight="1" x14ac:dyDescent="0.25">
      <c r="A125" s="321" t="s">
        <v>36</v>
      </c>
      <c r="B125" s="37"/>
      <c r="C125" s="58"/>
      <c r="D125" s="58"/>
      <c r="E125" s="58"/>
      <c r="F125" s="58"/>
      <c r="G125" s="58"/>
      <c r="H125" s="38">
        <f t="shared" ref="H125:AS125" si="60">H124</f>
        <v>0</v>
      </c>
      <c r="I125" s="38">
        <f t="shared" si="60"/>
        <v>0</v>
      </c>
      <c r="J125" s="39">
        <f t="shared" si="60"/>
        <v>0</v>
      </c>
      <c r="K125" s="39">
        <f t="shared" si="60"/>
        <v>0</v>
      </c>
      <c r="L125" s="39">
        <f t="shared" si="60"/>
        <v>0</v>
      </c>
      <c r="M125" s="39">
        <f t="shared" si="60"/>
        <v>0</v>
      </c>
      <c r="N125" s="39">
        <f t="shared" si="60"/>
        <v>0</v>
      </c>
      <c r="O125" s="39">
        <f t="shared" si="60"/>
        <v>0</v>
      </c>
      <c r="P125" s="321">
        <f t="shared" si="60"/>
        <v>0</v>
      </c>
      <c r="Q125" s="321">
        <f t="shared" si="60"/>
        <v>0</v>
      </c>
      <c r="R125" s="321">
        <f t="shared" si="60"/>
        <v>0</v>
      </c>
      <c r="S125" s="321">
        <f t="shared" si="60"/>
        <v>0</v>
      </c>
      <c r="T125" s="321">
        <f t="shared" si="60"/>
        <v>0</v>
      </c>
      <c r="U125" s="40">
        <f t="shared" si="60"/>
        <v>0</v>
      </c>
      <c r="V125" s="321"/>
      <c r="W125" s="321"/>
      <c r="X125" s="321"/>
      <c r="Y125" s="321"/>
      <c r="Z125" s="321"/>
      <c r="AA125" s="40">
        <f t="shared" si="60"/>
        <v>0</v>
      </c>
      <c r="AB125" s="321">
        <f t="shared" si="60"/>
        <v>0</v>
      </c>
      <c r="AC125" s="321">
        <f t="shared" si="60"/>
        <v>0</v>
      </c>
      <c r="AD125" s="321">
        <f t="shared" si="60"/>
        <v>0</v>
      </c>
      <c r="AE125" s="321">
        <f t="shared" si="60"/>
        <v>0</v>
      </c>
      <c r="AF125" s="321">
        <f t="shared" si="60"/>
        <v>0</v>
      </c>
      <c r="AG125" s="40">
        <f t="shared" si="60"/>
        <v>0</v>
      </c>
      <c r="AH125" s="321">
        <f t="shared" si="60"/>
        <v>0</v>
      </c>
      <c r="AI125" s="321">
        <f t="shared" si="60"/>
        <v>0</v>
      </c>
      <c r="AJ125" s="321">
        <f t="shared" si="60"/>
        <v>0</v>
      </c>
      <c r="AK125" s="321">
        <f t="shared" si="60"/>
        <v>0</v>
      </c>
      <c r="AL125" s="321">
        <f t="shared" si="60"/>
        <v>0</v>
      </c>
      <c r="AM125" s="40">
        <f t="shared" si="60"/>
        <v>0</v>
      </c>
      <c r="AN125" s="321">
        <f t="shared" si="60"/>
        <v>0</v>
      </c>
      <c r="AO125" s="321">
        <f t="shared" si="60"/>
        <v>0</v>
      </c>
      <c r="AP125" s="321">
        <f t="shared" si="60"/>
        <v>0</v>
      </c>
      <c r="AQ125" s="321">
        <f t="shared" si="60"/>
        <v>0</v>
      </c>
      <c r="AR125" s="321">
        <f t="shared" si="60"/>
        <v>0</v>
      </c>
      <c r="AS125" s="40">
        <f t="shared" si="60"/>
        <v>0</v>
      </c>
    </row>
    <row r="126" spans="1:45" ht="10.5" hidden="1" customHeight="1" x14ac:dyDescent="0.25">
      <c r="A126" s="34" t="s">
        <v>28</v>
      </c>
      <c r="B126" s="41"/>
      <c r="C126" s="34"/>
      <c r="D126" s="34"/>
      <c r="E126" s="34"/>
      <c r="F126" s="34"/>
      <c r="G126" s="34"/>
      <c r="H126" s="329"/>
      <c r="I126" s="329"/>
      <c r="J126" s="329"/>
      <c r="K126" s="329"/>
      <c r="L126" s="329"/>
      <c r="M126" s="329"/>
      <c r="N126" s="329"/>
      <c r="O126" s="329"/>
      <c r="P126" s="34"/>
      <c r="Q126" s="34"/>
      <c r="R126" s="34"/>
      <c r="S126" s="34"/>
      <c r="T126" s="34"/>
      <c r="U126" s="36"/>
      <c r="V126" s="34"/>
      <c r="W126" s="34"/>
      <c r="X126" s="34"/>
      <c r="Y126" s="34"/>
      <c r="Z126" s="34"/>
      <c r="AA126" s="36"/>
      <c r="AB126" s="34"/>
      <c r="AC126" s="34"/>
      <c r="AD126" s="34"/>
      <c r="AE126" s="34"/>
      <c r="AF126" s="34"/>
      <c r="AG126" s="36"/>
      <c r="AH126" s="34"/>
      <c r="AI126" s="34"/>
      <c r="AJ126" s="34"/>
      <c r="AK126" s="34"/>
      <c r="AL126" s="34"/>
      <c r="AM126" s="36"/>
      <c r="AN126" s="34"/>
      <c r="AO126" s="34"/>
      <c r="AP126" s="34"/>
      <c r="AQ126" s="34"/>
      <c r="AR126" s="34"/>
      <c r="AS126" s="36"/>
    </row>
    <row r="127" spans="1:45" ht="11.25" hidden="1" customHeight="1" x14ac:dyDescent="0.25">
      <c r="A127" s="5"/>
      <c r="B127" s="6"/>
      <c r="C127" s="5"/>
      <c r="D127" s="5"/>
      <c r="E127" s="5"/>
      <c r="F127" s="5"/>
      <c r="G127" s="5"/>
      <c r="H127" s="7"/>
      <c r="I127" s="7"/>
      <c r="J127" s="7"/>
      <c r="K127" s="7"/>
      <c r="L127" s="7"/>
      <c r="M127" s="7"/>
      <c r="N127" s="7"/>
      <c r="O127" s="7"/>
      <c r="P127" s="5"/>
      <c r="Q127" s="5"/>
      <c r="R127" s="5"/>
      <c r="S127" s="5"/>
      <c r="T127" s="5"/>
      <c r="U127" s="12"/>
      <c r="V127" s="5"/>
      <c r="W127" s="5"/>
      <c r="X127" s="5"/>
      <c r="Y127" s="5"/>
      <c r="Z127" s="5"/>
      <c r="AA127" s="12"/>
      <c r="AB127" s="5"/>
      <c r="AC127" s="5"/>
      <c r="AD127" s="5"/>
      <c r="AE127" s="5"/>
      <c r="AF127" s="5"/>
      <c r="AG127" s="12"/>
      <c r="AH127" s="5"/>
      <c r="AI127" s="5"/>
      <c r="AJ127" s="5"/>
      <c r="AK127" s="5"/>
      <c r="AL127" s="5"/>
      <c r="AM127" s="12"/>
      <c r="AN127" s="5"/>
      <c r="AO127" s="5"/>
      <c r="AP127" s="5"/>
      <c r="AQ127" s="5"/>
      <c r="AR127" s="5"/>
      <c r="AS127" s="12"/>
    </row>
    <row r="128" spans="1:45" ht="10.5" hidden="1" customHeight="1" thickBot="1" x14ac:dyDescent="0.3">
      <c r="A128" s="48" t="s">
        <v>40</v>
      </c>
      <c r="B128" s="49"/>
      <c r="C128" s="50"/>
      <c r="D128" s="50"/>
      <c r="E128" s="50"/>
      <c r="F128" s="50"/>
      <c r="G128" s="50"/>
      <c r="H128" s="51"/>
      <c r="I128" s="51"/>
      <c r="J128" s="51"/>
      <c r="K128" s="51"/>
      <c r="L128" s="51"/>
      <c r="M128" s="51"/>
      <c r="N128" s="51"/>
      <c r="O128" s="51"/>
      <c r="P128" s="50"/>
      <c r="Q128" s="50"/>
      <c r="R128" s="50"/>
      <c r="S128" s="50"/>
      <c r="T128" s="50"/>
      <c r="U128" s="52"/>
      <c r="V128" s="50"/>
      <c r="W128" s="50"/>
      <c r="X128" s="50"/>
      <c r="Y128" s="50"/>
      <c r="Z128" s="50"/>
      <c r="AA128" s="52"/>
      <c r="AB128" s="50"/>
      <c r="AC128" s="50"/>
      <c r="AD128" s="50"/>
      <c r="AE128" s="50"/>
      <c r="AF128" s="50"/>
      <c r="AG128" s="52"/>
      <c r="AH128" s="50"/>
      <c r="AI128" s="50"/>
      <c r="AJ128" s="50"/>
      <c r="AK128" s="50"/>
      <c r="AL128" s="50"/>
      <c r="AM128" s="52"/>
      <c r="AN128" s="50"/>
      <c r="AO128" s="50"/>
      <c r="AP128" s="50"/>
      <c r="AQ128" s="50"/>
      <c r="AR128" s="50"/>
      <c r="AS128" s="52"/>
    </row>
    <row r="129" spans="1:47" ht="21" hidden="1" customHeight="1" x14ac:dyDescent="0.25">
      <c r="A129" s="53"/>
      <c r="B129" s="54"/>
      <c r="C129" s="55"/>
      <c r="D129" s="56"/>
      <c r="E129" s="56"/>
      <c r="F129" s="56"/>
      <c r="G129" s="56"/>
      <c r="H129" s="38">
        <f>U129+AA129+AG129+AM129+AS129</f>
        <v>0</v>
      </c>
      <c r="I129" s="38">
        <f>SUM(O129,J129)</f>
        <v>0</v>
      </c>
      <c r="J129" s="39">
        <f>SUM(K129:N129)</f>
        <v>0</v>
      </c>
      <c r="K129" s="39">
        <f>SUM(P129,V129,AB129,AH129,AN129)</f>
        <v>0</v>
      </c>
      <c r="L129" s="39">
        <f>SUM(Q129,W129,AC129,AI129,AO129)</f>
        <v>0</v>
      </c>
      <c r="M129" s="39">
        <f>SUM(R129,X129,AD129,AJ129,AP129)</f>
        <v>0</v>
      </c>
      <c r="N129" s="39">
        <f>SUM(S129,Y129,AE129,AK129,AQ129)</f>
        <v>0</v>
      </c>
      <c r="O129" s="39">
        <f>SUM(T129,Z129,AF129,AL129,AR129)</f>
        <v>0</v>
      </c>
      <c r="P129" s="57"/>
      <c r="Q129" s="57"/>
      <c r="R129" s="57"/>
      <c r="S129" s="57"/>
      <c r="T129" s="57"/>
      <c r="U129" s="40">
        <f>SUM(P129:T129)/36</f>
        <v>0</v>
      </c>
      <c r="V129" s="57"/>
      <c r="W129" s="57"/>
      <c r="X129" s="57"/>
      <c r="Y129" s="57"/>
      <c r="Z129" s="57"/>
      <c r="AA129" s="40">
        <f>SUM(V129:Z129)/36</f>
        <v>0</v>
      </c>
      <c r="AB129" s="57"/>
      <c r="AC129" s="57"/>
      <c r="AD129" s="57"/>
      <c r="AE129" s="57"/>
      <c r="AF129" s="57"/>
      <c r="AG129" s="40">
        <f>SUM(AB129:AF129)/36</f>
        <v>0</v>
      </c>
      <c r="AH129" s="57"/>
      <c r="AI129" s="57"/>
      <c r="AJ129" s="57"/>
      <c r="AK129" s="57"/>
      <c r="AL129" s="57"/>
      <c r="AM129" s="40">
        <f>SUM(AH129:AL129)/36</f>
        <v>0</v>
      </c>
      <c r="AN129" s="57"/>
      <c r="AO129" s="57"/>
      <c r="AP129" s="57"/>
      <c r="AQ129" s="57"/>
      <c r="AR129" s="57"/>
      <c r="AS129" s="40">
        <f>SUM(AN129:AR129)/36</f>
        <v>0</v>
      </c>
    </row>
    <row r="130" spans="1:47" ht="33" hidden="1" customHeight="1" x14ac:dyDescent="0.25">
      <c r="A130" s="321"/>
      <c r="B130" s="37"/>
      <c r="C130" s="58">
        <f>C129</f>
        <v>0</v>
      </c>
      <c r="D130" s="58"/>
      <c r="E130" s="58"/>
      <c r="F130" s="58"/>
      <c r="G130" s="58"/>
      <c r="H130" s="38">
        <f t="shared" ref="H130:AS130" si="61">H129</f>
        <v>0</v>
      </c>
      <c r="I130" s="38">
        <f t="shared" si="61"/>
        <v>0</v>
      </c>
      <c r="J130" s="39">
        <f t="shared" si="61"/>
        <v>0</v>
      </c>
      <c r="K130" s="39">
        <f t="shared" si="61"/>
        <v>0</v>
      </c>
      <c r="L130" s="39">
        <f t="shared" si="61"/>
        <v>0</v>
      </c>
      <c r="M130" s="39">
        <f t="shared" si="61"/>
        <v>0</v>
      </c>
      <c r="N130" s="39">
        <f t="shared" si="61"/>
        <v>0</v>
      </c>
      <c r="O130" s="39">
        <f t="shared" si="61"/>
        <v>0</v>
      </c>
      <c r="P130" s="321">
        <f t="shared" si="61"/>
        <v>0</v>
      </c>
      <c r="Q130" s="321">
        <f t="shared" si="61"/>
        <v>0</v>
      </c>
      <c r="R130" s="321">
        <f t="shared" si="61"/>
        <v>0</v>
      </c>
      <c r="S130" s="321">
        <f t="shared" si="61"/>
        <v>0</v>
      </c>
      <c r="T130" s="321">
        <f t="shared" si="61"/>
        <v>0</v>
      </c>
      <c r="U130" s="40">
        <f t="shared" si="61"/>
        <v>0</v>
      </c>
      <c r="V130" s="321">
        <f t="shared" si="61"/>
        <v>0</v>
      </c>
      <c r="W130" s="321">
        <f t="shared" si="61"/>
        <v>0</v>
      </c>
      <c r="X130" s="321">
        <f t="shared" si="61"/>
        <v>0</v>
      </c>
      <c r="Y130" s="321">
        <f t="shared" si="61"/>
        <v>0</v>
      </c>
      <c r="Z130" s="321">
        <f t="shared" si="61"/>
        <v>0</v>
      </c>
      <c r="AA130" s="40">
        <f t="shared" si="61"/>
        <v>0</v>
      </c>
      <c r="AB130" s="321">
        <f t="shared" si="61"/>
        <v>0</v>
      </c>
      <c r="AC130" s="321">
        <f t="shared" si="61"/>
        <v>0</v>
      </c>
      <c r="AD130" s="321">
        <f t="shared" si="61"/>
        <v>0</v>
      </c>
      <c r="AE130" s="321">
        <f t="shared" si="61"/>
        <v>0</v>
      </c>
      <c r="AF130" s="321">
        <f t="shared" si="61"/>
        <v>0</v>
      </c>
      <c r="AG130" s="40">
        <f t="shared" si="61"/>
        <v>0</v>
      </c>
      <c r="AH130" s="321"/>
      <c r="AI130" s="321"/>
      <c r="AJ130" s="321"/>
      <c r="AK130" s="321"/>
      <c r="AL130" s="321"/>
      <c r="AM130" s="40">
        <f t="shared" si="61"/>
        <v>0</v>
      </c>
      <c r="AN130" s="321">
        <f t="shared" si="61"/>
        <v>0</v>
      </c>
      <c r="AO130" s="321">
        <f t="shared" si="61"/>
        <v>0</v>
      </c>
      <c r="AP130" s="321">
        <f t="shared" si="61"/>
        <v>0</v>
      </c>
      <c r="AQ130" s="321">
        <f t="shared" si="61"/>
        <v>0</v>
      </c>
      <c r="AR130" s="321">
        <f t="shared" si="61"/>
        <v>0</v>
      </c>
      <c r="AS130" s="40">
        <f t="shared" si="61"/>
        <v>0</v>
      </c>
    </row>
    <row r="131" spans="1:47" ht="10.5" hidden="1" customHeight="1" x14ac:dyDescent="0.25">
      <c r="A131" s="34" t="s">
        <v>28</v>
      </c>
      <c r="B131" s="41"/>
      <c r="C131" s="34"/>
      <c r="D131" s="34"/>
      <c r="E131" s="34"/>
      <c r="F131" s="34"/>
      <c r="G131" s="34"/>
      <c r="H131" s="329"/>
      <c r="I131" s="329"/>
      <c r="J131" s="329"/>
      <c r="K131" s="329"/>
      <c r="L131" s="329"/>
      <c r="M131" s="329"/>
      <c r="N131" s="329"/>
      <c r="O131" s="329"/>
      <c r="P131" s="34"/>
      <c r="Q131" s="34"/>
      <c r="R131" s="34"/>
      <c r="S131" s="34"/>
      <c r="T131" s="34"/>
      <c r="U131" s="36"/>
      <c r="V131" s="34"/>
      <c r="W131" s="34"/>
      <c r="X131" s="34"/>
      <c r="Y131" s="34"/>
      <c r="Z131" s="34"/>
      <c r="AA131" s="36"/>
      <c r="AB131" s="34"/>
      <c r="AC131" s="34"/>
      <c r="AD131" s="34"/>
      <c r="AE131" s="34"/>
      <c r="AF131" s="34"/>
      <c r="AG131" s="36"/>
      <c r="AH131" s="34"/>
      <c r="AI131" s="34"/>
      <c r="AJ131" s="34"/>
      <c r="AK131" s="34"/>
      <c r="AL131" s="34"/>
      <c r="AM131" s="36"/>
      <c r="AN131" s="34"/>
      <c r="AO131" s="34"/>
      <c r="AP131" s="34"/>
      <c r="AQ131" s="34"/>
      <c r="AR131" s="34"/>
      <c r="AS131" s="36"/>
    </row>
    <row r="132" spans="1:47" ht="11.25" hidden="1" customHeight="1" x14ac:dyDescent="0.25">
      <c r="A132" s="5"/>
      <c r="B132" s="6"/>
      <c r="C132" s="5"/>
      <c r="D132" s="5"/>
      <c r="E132" s="5"/>
      <c r="F132" s="5"/>
      <c r="G132" s="5"/>
      <c r="H132" s="7"/>
      <c r="I132" s="7"/>
      <c r="J132" s="7"/>
      <c r="K132" s="7"/>
      <c r="L132" s="7"/>
      <c r="M132" s="7"/>
      <c r="N132" s="7"/>
      <c r="O132" s="7"/>
      <c r="P132" s="5"/>
      <c r="Q132" s="5"/>
      <c r="R132" s="5"/>
      <c r="S132" s="5"/>
      <c r="T132" s="5"/>
      <c r="U132" s="12"/>
      <c r="V132" s="5"/>
      <c r="W132" s="5"/>
      <c r="X132" s="5"/>
      <c r="Y132" s="5"/>
      <c r="Z132" s="5"/>
      <c r="AA132" s="12"/>
      <c r="AB132" s="5"/>
      <c r="AC132" s="5"/>
      <c r="AD132" s="5"/>
      <c r="AE132" s="5"/>
      <c r="AF132" s="5"/>
      <c r="AG132" s="12"/>
      <c r="AH132" s="5"/>
      <c r="AI132" s="5"/>
      <c r="AJ132" s="5"/>
      <c r="AK132" s="5"/>
      <c r="AL132" s="5"/>
      <c r="AM132" s="12"/>
      <c r="AN132" s="5"/>
      <c r="AO132" s="5"/>
      <c r="AP132" s="5"/>
      <c r="AQ132" s="5"/>
      <c r="AR132" s="5"/>
      <c r="AS132" s="12"/>
    </row>
    <row r="133" spans="1:47" ht="6.75" hidden="1" customHeight="1" thickBot="1" x14ac:dyDescent="0.3">
      <c r="A133" s="48" t="s">
        <v>41</v>
      </c>
      <c r="B133" s="49"/>
      <c r="C133" s="50"/>
      <c r="D133" s="50"/>
      <c r="E133" s="50"/>
      <c r="F133" s="50"/>
      <c r="G133" s="50"/>
      <c r="H133" s="51"/>
      <c r="I133" s="51"/>
      <c r="J133" s="51"/>
      <c r="K133" s="51"/>
      <c r="L133" s="51"/>
      <c r="M133" s="51"/>
      <c r="N133" s="51"/>
      <c r="O133" s="51"/>
      <c r="P133" s="50"/>
      <c r="Q133" s="50"/>
      <c r="R133" s="50"/>
      <c r="S133" s="50"/>
      <c r="T133" s="50"/>
      <c r="U133" s="52"/>
      <c r="V133" s="50"/>
      <c r="W133" s="50"/>
      <c r="X133" s="50"/>
      <c r="Y133" s="50"/>
      <c r="Z133" s="50"/>
      <c r="AA133" s="52"/>
      <c r="AB133" s="50"/>
      <c r="AC133" s="50"/>
      <c r="AD133" s="50"/>
      <c r="AE133" s="50"/>
      <c r="AF133" s="50"/>
      <c r="AG133" s="52"/>
      <c r="AH133" s="50"/>
      <c r="AI133" s="50"/>
      <c r="AJ133" s="50"/>
      <c r="AK133" s="50"/>
      <c r="AL133" s="50"/>
      <c r="AM133" s="52"/>
      <c r="AN133" s="50"/>
      <c r="AO133" s="50"/>
      <c r="AP133" s="50"/>
      <c r="AQ133" s="50"/>
      <c r="AR133" s="50"/>
      <c r="AS133" s="52"/>
    </row>
    <row r="134" spans="1:47" ht="48.75" hidden="1" customHeight="1" x14ac:dyDescent="0.25">
      <c r="A134" s="53"/>
      <c r="B134" s="54"/>
      <c r="C134" s="55"/>
      <c r="D134" s="56"/>
      <c r="E134" s="56"/>
      <c r="F134" s="56"/>
      <c r="G134" s="56"/>
      <c r="H134" s="38">
        <f>U134+AA134+AG134+AM134+AS134</f>
        <v>0</v>
      </c>
      <c r="I134" s="38">
        <f>SUM(O134,J134)</f>
        <v>0</v>
      </c>
      <c r="J134" s="39">
        <f>SUM(K134:N134)</f>
        <v>0</v>
      </c>
      <c r="K134" s="39">
        <f>SUM(P134,V134,AB134,AH134,AN134)</f>
        <v>0</v>
      </c>
      <c r="L134" s="39">
        <f>SUM(Q134,W134,AC134,AI134,AO134)</f>
        <v>0</v>
      </c>
      <c r="M134" s="39">
        <f>SUM(R134,X134,AD134,AJ134,AP134)</f>
        <v>0</v>
      </c>
      <c r="N134" s="39">
        <f>SUM(S134,Y134,AE134,AK134,AQ134)</f>
        <v>0</v>
      </c>
      <c r="O134" s="39">
        <f>SUM(T134,Z134,AF134,AL134,AR134)</f>
        <v>0</v>
      </c>
      <c r="P134" s="57"/>
      <c r="Q134" s="57"/>
      <c r="R134" s="57"/>
      <c r="S134" s="57"/>
      <c r="T134" s="57"/>
      <c r="U134" s="40">
        <f>SUM(P134:T134)/36</f>
        <v>0</v>
      </c>
      <c r="V134" s="57"/>
      <c r="W134" s="57"/>
      <c r="X134" s="57"/>
      <c r="Y134" s="57"/>
      <c r="Z134" s="57"/>
      <c r="AA134" s="40">
        <f>SUM(V134:Z134)/36</f>
        <v>0</v>
      </c>
      <c r="AB134" s="57"/>
      <c r="AC134" s="57"/>
      <c r="AD134" s="57"/>
      <c r="AE134" s="57"/>
      <c r="AF134" s="57"/>
      <c r="AG134" s="40">
        <f>SUM(AB134:AF134)/36</f>
        <v>0</v>
      </c>
      <c r="AH134" s="57"/>
      <c r="AI134" s="57"/>
      <c r="AJ134" s="57"/>
      <c r="AK134" s="57"/>
      <c r="AL134" s="57"/>
      <c r="AM134" s="40">
        <f>SUM(AH134:AL134)/36</f>
        <v>0</v>
      </c>
      <c r="AN134" s="57"/>
      <c r="AO134" s="57"/>
      <c r="AP134" s="57"/>
      <c r="AQ134" s="57"/>
      <c r="AR134" s="57"/>
      <c r="AS134" s="40">
        <f>SUM(AN134:AR134)/36</f>
        <v>0</v>
      </c>
    </row>
    <row r="135" spans="1:47" ht="21" hidden="1" customHeight="1" x14ac:dyDescent="0.25">
      <c r="A135" s="321"/>
      <c r="B135" s="176"/>
      <c r="C135" s="58"/>
      <c r="D135" s="58"/>
      <c r="E135" s="58"/>
      <c r="F135" s="58"/>
      <c r="G135" s="58"/>
      <c r="H135" s="38">
        <f t="shared" ref="H135:AS135" si="62">H134</f>
        <v>0</v>
      </c>
      <c r="I135" s="38">
        <f t="shared" si="62"/>
        <v>0</v>
      </c>
      <c r="J135" s="39">
        <f t="shared" si="62"/>
        <v>0</v>
      </c>
      <c r="K135" s="39">
        <f t="shared" si="62"/>
        <v>0</v>
      </c>
      <c r="L135" s="39">
        <f t="shared" si="62"/>
        <v>0</v>
      </c>
      <c r="M135" s="39">
        <f t="shared" si="62"/>
        <v>0</v>
      </c>
      <c r="N135" s="39">
        <f t="shared" si="62"/>
        <v>0</v>
      </c>
      <c r="O135" s="39">
        <f t="shared" si="62"/>
        <v>0</v>
      </c>
      <c r="P135" s="321">
        <f t="shared" si="62"/>
        <v>0</v>
      </c>
      <c r="Q135" s="321">
        <f t="shared" si="62"/>
        <v>0</v>
      </c>
      <c r="R135" s="321">
        <f t="shared" si="62"/>
        <v>0</v>
      </c>
      <c r="S135" s="321">
        <f t="shared" si="62"/>
        <v>0</v>
      </c>
      <c r="T135" s="321">
        <f t="shared" si="62"/>
        <v>0</v>
      </c>
      <c r="U135" s="40">
        <f t="shared" si="62"/>
        <v>0</v>
      </c>
      <c r="V135" s="321">
        <f t="shared" si="62"/>
        <v>0</v>
      </c>
      <c r="W135" s="321">
        <f t="shared" si="62"/>
        <v>0</v>
      </c>
      <c r="X135" s="321">
        <f t="shared" si="62"/>
        <v>0</v>
      </c>
      <c r="Y135" s="321">
        <f t="shared" si="62"/>
        <v>0</v>
      </c>
      <c r="Z135" s="321">
        <f t="shared" si="62"/>
        <v>0</v>
      </c>
      <c r="AA135" s="40">
        <f t="shared" si="62"/>
        <v>0</v>
      </c>
      <c r="AB135" s="321">
        <f t="shared" si="62"/>
        <v>0</v>
      </c>
      <c r="AC135" s="321">
        <f t="shared" si="62"/>
        <v>0</v>
      </c>
      <c r="AD135" s="321">
        <f t="shared" si="62"/>
        <v>0</v>
      </c>
      <c r="AE135" s="321">
        <f t="shared" si="62"/>
        <v>0</v>
      </c>
      <c r="AF135" s="321">
        <f t="shared" si="62"/>
        <v>0</v>
      </c>
      <c r="AG135" s="40">
        <f t="shared" si="62"/>
        <v>0</v>
      </c>
      <c r="AH135" s="321"/>
      <c r="AI135" s="321"/>
      <c r="AJ135" s="321"/>
      <c r="AK135" s="321"/>
      <c r="AL135" s="321"/>
      <c r="AM135" s="40">
        <f t="shared" si="62"/>
        <v>0</v>
      </c>
      <c r="AN135" s="321">
        <f t="shared" si="62"/>
        <v>0</v>
      </c>
      <c r="AO135" s="321">
        <f t="shared" si="62"/>
        <v>0</v>
      </c>
      <c r="AP135" s="321">
        <f t="shared" si="62"/>
        <v>0</v>
      </c>
      <c r="AQ135" s="321">
        <f t="shared" si="62"/>
        <v>0</v>
      </c>
      <c r="AR135" s="321">
        <f t="shared" si="62"/>
        <v>0</v>
      </c>
      <c r="AS135" s="40">
        <f t="shared" si="62"/>
        <v>0</v>
      </c>
    </row>
    <row r="136" spans="1:47" ht="10.5" hidden="1" customHeight="1" x14ac:dyDescent="0.25">
      <c r="A136" s="34" t="s">
        <v>28</v>
      </c>
      <c r="B136" s="41"/>
      <c r="C136" s="34"/>
      <c r="D136" s="34"/>
      <c r="E136" s="34"/>
      <c r="F136" s="34"/>
      <c r="G136" s="34"/>
      <c r="H136" s="329"/>
      <c r="I136" s="329"/>
      <c r="J136" s="329"/>
      <c r="K136" s="329"/>
      <c r="L136" s="329"/>
      <c r="M136" s="329"/>
      <c r="N136" s="329"/>
      <c r="O136" s="329"/>
      <c r="P136" s="34"/>
      <c r="Q136" s="34"/>
      <c r="R136" s="34"/>
      <c r="S136" s="34"/>
      <c r="T136" s="34"/>
      <c r="U136" s="36"/>
      <c r="V136" s="34"/>
      <c r="W136" s="34"/>
      <c r="X136" s="34"/>
      <c r="Y136" s="34"/>
      <c r="Z136" s="34"/>
      <c r="AA136" s="36"/>
      <c r="AB136" s="34"/>
      <c r="AC136" s="34"/>
      <c r="AD136" s="34"/>
      <c r="AE136" s="34"/>
      <c r="AF136" s="34"/>
      <c r="AG136" s="36"/>
      <c r="AH136" s="34"/>
      <c r="AI136" s="34"/>
      <c r="AJ136" s="34"/>
      <c r="AK136" s="34"/>
      <c r="AL136" s="34"/>
      <c r="AM136" s="36"/>
      <c r="AN136" s="34"/>
      <c r="AO136" s="34"/>
      <c r="AP136" s="34"/>
      <c r="AQ136" s="34"/>
      <c r="AR136" s="34"/>
      <c r="AS136" s="36"/>
    </row>
    <row r="137" spans="1:47" ht="14.25" hidden="1" customHeight="1" x14ac:dyDescent="0.25">
      <c r="A137" s="5"/>
      <c r="B137" s="6"/>
      <c r="C137" s="5"/>
      <c r="D137" s="5"/>
      <c r="E137" s="5"/>
      <c r="F137" s="5"/>
      <c r="G137" s="5"/>
      <c r="H137" s="7"/>
      <c r="I137" s="7"/>
      <c r="J137" s="7"/>
      <c r="K137" s="7"/>
      <c r="L137" s="7"/>
      <c r="M137" s="7"/>
      <c r="N137" s="7"/>
      <c r="O137" s="7"/>
      <c r="P137" s="5"/>
      <c r="Q137" s="5"/>
      <c r="R137" s="5"/>
      <c r="S137" s="5"/>
      <c r="T137" s="5"/>
      <c r="U137" s="12"/>
      <c r="V137" s="5"/>
      <c r="W137" s="5"/>
      <c r="X137" s="5"/>
      <c r="Y137" s="5"/>
      <c r="Z137" s="5"/>
      <c r="AA137" s="12"/>
      <c r="AB137" s="5"/>
      <c r="AC137" s="5"/>
      <c r="AD137" s="5"/>
      <c r="AE137" s="5"/>
      <c r="AF137" s="5"/>
      <c r="AG137" s="12"/>
      <c r="AH137" s="5"/>
      <c r="AI137" s="5"/>
      <c r="AJ137" s="5"/>
      <c r="AK137" s="5"/>
      <c r="AL137" s="5"/>
      <c r="AM137" s="12"/>
      <c r="AN137" s="5"/>
      <c r="AO137" s="5"/>
      <c r="AP137" s="5"/>
      <c r="AQ137" s="5"/>
      <c r="AR137" s="5"/>
      <c r="AS137" s="12"/>
    </row>
    <row r="138" spans="1:47" ht="10.5" hidden="1" customHeight="1" thickBot="1" x14ac:dyDescent="0.3">
      <c r="A138" s="48" t="s">
        <v>42</v>
      </c>
      <c r="B138" s="49"/>
      <c r="C138" s="50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0"/>
      <c r="Q138" s="50"/>
      <c r="R138" s="50"/>
      <c r="S138" s="50"/>
      <c r="T138" s="50"/>
      <c r="U138" s="52"/>
      <c r="V138" s="50"/>
      <c r="W138" s="50"/>
      <c r="X138" s="50"/>
      <c r="Y138" s="50"/>
      <c r="Z138" s="50"/>
      <c r="AA138" s="52"/>
      <c r="AB138" s="50"/>
      <c r="AC138" s="50"/>
      <c r="AD138" s="50"/>
      <c r="AE138" s="50"/>
      <c r="AF138" s="50"/>
      <c r="AG138" s="52"/>
      <c r="AH138" s="50"/>
      <c r="AI138" s="50"/>
      <c r="AJ138" s="50"/>
      <c r="AK138" s="50"/>
      <c r="AL138" s="50"/>
      <c r="AM138" s="52"/>
      <c r="AN138" s="50"/>
      <c r="AO138" s="50"/>
      <c r="AP138" s="50"/>
      <c r="AQ138" s="50"/>
      <c r="AR138" s="50"/>
      <c r="AS138" s="52"/>
    </row>
    <row r="139" spans="1:47" ht="27.75" hidden="1" customHeight="1" x14ac:dyDescent="0.25">
      <c r="A139" s="53"/>
      <c r="B139" s="54"/>
      <c r="C139" s="55"/>
      <c r="D139" s="56"/>
      <c r="E139" s="56"/>
      <c r="F139" s="56"/>
      <c r="G139" s="56"/>
      <c r="H139" s="38">
        <f>U139+AA139+AG139+AM139+AS139</f>
        <v>0</v>
      </c>
      <c r="I139" s="38">
        <f>SUM(O139,J139)</f>
        <v>0</v>
      </c>
      <c r="J139" s="39">
        <f>SUM(K139:N139)</f>
        <v>0</v>
      </c>
      <c r="K139" s="39">
        <f>SUM(P139,V139,AB139,AH139,AN139)</f>
        <v>0</v>
      </c>
      <c r="L139" s="39">
        <f>SUM(Q139,W139,AC139,AI139,AO139)</f>
        <v>0</v>
      </c>
      <c r="M139" s="39">
        <f>SUM(R139,X139,AD139,AJ139,AP139)</f>
        <v>0</v>
      </c>
      <c r="N139" s="39">
        <f>SUM(S139,Y139,AE139,AK139,AQ139)</f>
        <v>0</v>
      </c>
      <c r="O139" s="39">
        <f>SUM(T139,Z139,AF139,AL139,AR139)</f>
        <v>0</v>
      </c>
      <c r="P139" s="57"/>
      <c r="Q139" s="57"/>
      <c r="R139" s="57"/>
      <c r="S139" s="57"/>
      <c r="T139" s="57"/>
      <c r="U139" s="40">
        <f>SUM(P139:T139)/36</f>
        <v>0</v>
      </c>
      <c r="V139" s="57"/>
      <c r="W139" s="57"/>
      <c r="X139" s="57"/>
      <c r="Y139" s="57"/>
      <c r="Z139" s="57"/>
      <c r="AA139" s="40">
        <f>SUM(V139:Z139)/36</f>
        <v>0</v>
      </c>
      <c r="AB139" s="57"/>
      <c r="AC139" s="57"/>
      <c r="AD139" s="57"/>
      <c r="AE139" s="57"/>
      <c r="AF139" s="57"/>
      <c r="AG139" s="40">
        <f>SUM(AB139:AF139)/36</f>
        <v>0</v>
      </c>
      <c r="AH139" s="57"/>
      <c r="AI139" s="57"/>
      <c r="AJ139" s="57"/>
      <c r="AK139" s="57"/>
      <c r="AL139" s="57"/>
      <c r="AM139" s="40">
        <f>SUM(AH139:AL139)/36</f>
        <v>0</v>
      </c>
      <c r="AN139" s="57"/>
      <c r="AO139" s="57"/>
      <c r="AP139" s="57"/>
      <c r="AQ139" s="57"/>
      <c r="AR139" s="57"/>
      <c r="AS139" s="40">
        <f>SUM(AN139:AR139)/36</f>
        <v>0</v>
      </c>
    </row>
    <row r="140" spans="1:47" ht="21" hidden="1" customHeight="1" x14ac:dyDescent="0.25">
      <c r="A140" s="321"/>
      <c r="B140" s="37"/>
      <c r="C140" s="58"/>
      <c r="D140" s="58"/>
      <c r="E140" s="58"/>
      <c r="F140" s="58"/>
      <c r="G140" s="58"/>
      <c r="H140" s="38">
        <f t="shared" ref="H140:AS140" si="63">H139</f>
        <v>0</v>
      </c>
      <c r="I140" s="38">
        <f t="shared" si="63"/>
        <v>0</v>
      </c>
      <c r="J140" s="39">
        <f t="shared" si="63"/>
        <v>0</v>
      </c>
      <c r="K140" s="39">
        <f t="shared" si="63"/>
        <v>0</v>
      </c>
      <c r="L140" s="39">
        <f t="shared" si="63"/>
        <v>0</v>
      </c>
      <c r="M140" s="39">
        <f t="shared" si="63"/>
        <v>0</v>
      </c>
      <c r="N140" s="39">
        <f t="shared" si="63"/>
        <v>0</v>
      </c>
      <c r="O140" s="39">
        <f t="shared" si="63"/>
        <v>0</v>
      </c>
      <c r="P140" s="321">
        <f t="shared" si="63"/>
        <v>0</v>
      </c>
      <c r="Q140" s="321">
        <f t="shared" si="63"/>
        <v>0</v>
      </c>
      <c r="R140" s="321">
        <f t="shared" si="63"/>
        <v>0</v>
      </c>
      <c r="S140" s="321">
        <f t="shared" si="63"/>
        <v>0</v>
      </c>
      <c r="T140" s="321">
        <f t="shared" si="63"/>
        <v>0</v>
      </c>
      <c r="U140" s="40">
        <f t="shared" si="63"/>
        <v>0</v>
      </c>
      <c r="V140" s="321">
        <f t="shared" si="63"/>
        <v>0</v>
      </c>
      <c r="W140" s="321">
        <f t="shared" si="63"/>
        <v>0</v>
      </c>
      <c r="X140" s="321">
        <f t="shared" si="63"/>
        <v>0</v>
      </c>
      <c r="Y140" s="321">
        <f t="shared" si="63"/>
        <v>0</v>
      </c>
      <c r="Z140" s="321">
        <f t="shared" si="63"/>
        <v>0</v>
      </c>
      <c r="AA140" s="40">
        <f t="shared" si="63"/>
        <v>0</v>
      </c>
      <c r="AB140" s="321">
        <f t="shared" si="63"/>
        <v>0</v>
      </c>
      <c r="AC140" s="321">
        <f t="shared" si="63"/>
        <v>0</v>
      </c>
      <c r="AD140" s="321">
        <f t="shared" si="63"/>
        <v>0</v>
      </c>
      <c r="AE140" s="321">
        <f t="shared" si="63"/>
        <v>0</v>
      </c>
      <c r="AF140" s="321">
        <f t="shared" si="63"/>
        <v>0</v>
      </c>
      <c r="AG140" s="40">
        <f t="shared" si="63"/>
        <v>0</v>
      </c>
      <c r="AH140" s="321"/>
      <c r="AI140" s="321"/>
      <c r="AJ140" s="321"/>
      <c r="AK140" s="321"/>
      <c r="AL140" s="321"/>
      <c r="AM140" s="40">
        <f t="shared" si="63"/>
        <v>0</v>
      </c>
      <c r="AN140" s="321">
        <f t="shared" si="63"/>
        <v>0</v>
      </c>
      <c r="AO140" s="321">
        <f t="shared" si="63"/>
        <v>0</v>
      </c>
      <c r="AP140" s="321">
        <f t="shared" si="63"/>
        <v>0</v>
      </c>
      <c r="AQ140" s="321">
        <f t="shared" si="63"/>
        <v>0</v>
      </c>
      <c r="AR140" s="321">
        <f t="shared" si="63"/>
        <v>0</v>
      </c>
      <c r="AS140" s="40">
        <f t="shared" si="63"/>
        <v>0</v>
      </c>
    </row>
    <row r="141" spans="1:47" ht="5.25" hidden="1" customHeight="1" x14ac:dyDescent="0.25">
      <c r="A141" s="34" t="s">
        <v>28</v>
      </c>
      <c r="B141" s="41"/>
      <c r="C141" s="34"/>
      <c r="D141" s="34"/>
      <c r="E141" s="34"/>
      <c r="F141" s="34"/>
      <c r="G141" s="34"/>
      <c r="H141" s="329"/>
      <c r="I141" s="329"/>
      <c r="J141" s="329"/>
      <c r="K141" s="329"/>
      <c r="L141" s="329"/>
      <c r="M141" s="329"/>
      <c r="N141" s="329"/>
      <c r="O141" s="329"/>
      <c r="P141" s="34"/>
      <c r="Q141" s="34"/>
      <c r="R141" s="34"/>
      <c r="S141" s="34"/>
      <c r="T141" s="34"/>
      <c r="U141" s="36"/>
      <c r="V141" s="34"/>
      <c r="W141" s="34"/>
      <c r="X141" s="34"/>
      <c r="Y141" s="34"/>
      <c r="Z141" s="34"/>
      <c r="AA141" s="36"/>
      <c r="AB141" s="34"/>
      <c r="AC141" s="34"/>
      <c r="AD141" s="34"/>
      <c r="AE141" s="34"/>
      <c r="AF141" s="34"/>
      <c r="AG141" s="36"/>
      <c r="AH141" s="34"/>
      <c r="AI141" s="34"/>
      <c r="AJ141" s="34"/>
      <c r="AK141" s="34"/>
      <c r="AL141" s="34"/>
      <c r="AM141" s="36"/>
      <c r="AN141" s="34"/>
      <c r="AO141" s="34"/>
      <c r="AP141" s="34"/>
      <c r="AQ141" s="34"/>
      <c r="AR141" s="34"/>
      <c r="AS141" s="36"/>
    </row>
    <row r="142" spans="1:47" ht="12.75" hidden="1" customHeight="1" x14ac:dyDescent="0.25">
      <c r="A142" s="5"/>
      <c r="B142" s="6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12"/>
      <c r="V142" s="5"/>
      <c r="W142" s="5"/>
      <c r="X142" s="5"/>
      <c r="Y142" s="5"/>
      <c r="Z142" s="5"/>
      <c r="AA142" s="12"/>
      <c r="AB142" s="5"/>
      <c r="AC142" s="5"/>
      <c r="AD142" s="5"/>
      <c r="AE142" s="5"/>
      <c r="AF142" s="5"/>
      <c r="AG142" s="12"/>
      <c r="AH142" s="5"/>
      <c r="AI142" s="5"/>
      <c r="AJ142" s="5"/>
      <c r="AK142" s="5"/>
      <c r="AL142" s="5"/>
      <c r="AM142" s="12"/>
      <c r="AN142" s="5"/>
      <c r="AO142" s="5"/>
      <c r="AP142" s="5"/>
      <c r="AQ142" s="5"/>
      <c r="AR142" s="5"/>
      <c r="AS142" s="12"/>
      <c r="AU142" s="59"/>
    </row>
    <row r="143" spans="1:47" ht="10.5" hidden="1" customHeight="1" thickBot="1" x14ac:dyDescent="0.3">
      <c r="A143" s="48" t="s">
        <v>275</v>
      </c>
      <c r="B143" s="49"/>
      <c r="C143" s="50"/>
      <c r="D143" s="50"/>
      <c r="E143" s="50"/>
      <c r="F143" s="50"/>
      <c r="G143" s="50"/>
      <c r="H143" s="51"/>
      <c r="I143" s="51"/>
      <c r="J143" s="51"/>
      <c r="K143" s="51"/>
      <c r="L143" s="51"/>
      <c r="M143" s="51"/>
      <c r="N143" s="51"/>
      <c r="O143" s="51"/>
      <c r="P143" s="50"/>
      <c r="Q143" s="50"/>
      <c r="R143" s="50"/>
      <c r="S143" s="50"/>
      <c r="T143" s="50"/>
      <c r="U143" s="52"/>
      <c r="V143" s="50"/>
      <c r="W143" s="50"/>
      <c r="X143" s="50"/>
      <c r="Y143" s="50"/>
      <c r="Z143" s="50"/>
      <c r="AA143" s="52"/>
      <c r="AB143" s="50"/>
      <c r="AC143" s="50"/>
      <c r="AD143" s="50"/>
      <c r="AE143" s="50"/>
      <c r="AF143" s="50"/>
      <c r="AG143" s="52"/>
      <c r="AH143" s="50"/>
      <c r="AI143" s="50"/>
      <c r="AJ143" s="50"/>
      <c r="AK143" s="50"/>
      <c r="AL143" s="50"/>
      <c r="AM143" s="52"/>
      <c r="AN143" s="50"/>
      <c r="AO143" s="50"/>
      <c r="AP143" s="50"/>
      <c r="AQ143" s="50"/>
      <c r="AR143" s="50"/>
      <c r="AS143" s="52"/>
      <c r="AU143" s="59"/>
    </row>
    <row r="144" spans="1:47" ht="21" hidden="1" customHeight="1" x14ac:dyDescent="0.3">
      <c r="A144" s="53"/>
      <c r="B144" s="54"/>
      <c r="C144" s="55"/>
      <c r="D144" s="56"/>
      <c r="E144" s="56"/>
      <c r="F144" s="56"/>
      <c r="G144" s="56"/>
      <c r="H144" s="38">
        <f>U144+AA144+AG144+AM144+AS144</f>
        <v>0</v>
      </c>
      <c r="I144" s="38">
        <f>SUM(O144,J144)</f>
        <v>0</v>
      </c>
      <c r="J144" s="39">
        <f>SUM(K144:N144)</f>
        <v>0</v>
      </c>
      <c r="K144" s="39">
        <f>SUM(P144,V144,AB144,AH144,AN144)</f>
        <v>0</v>
      </c>
      <c r="L144" s="39">
        <f>SUM(Q144,W144,AC144,AI144,AO144)</f>
        <v>0</v>
      </c>
      <c r="M144" s="39">
        <f>SUM(R144,X144,AD144,AJ144,AP144)</f>
        <v>0</v>
      </c>
      <c r="N144" s="39">
        <f>SUM(S144,Y144,AE144,AK144,AQ144)</f>
        <v>0</v>
      </c>
      <c r="O144" s="39">
        <f>SUM(T144,Z144,AF144,AL144,AR144)</f>
        <v>0</v>
      </c>
      <c r="P144" s="57"/>
      <c r="Q144" s="57"/>
      <c r="R144" s="57"/>
      <c r="S144" s="57"/>
      <c r="T144" s="57"/>
      <c r="U144" s="40">
        <f>SUM(P144:T144)/36</f>
        <v>0</v>
      </c>
      <c r="V144" s="57"/>
      <c r="W144" s="57"/>
      <c r="X144" s="57"/>
      <c r="Y144" s="57"/>
      <c r="Z144" s="57"/>
      <c r="AA144" s="40">
        <f>SUM(V144:Z144)/36</f>
        <v>0</v>
      </c>
      <c r="AB144" s="57"/>
      <c r="AC144" s="57"/>
      <c r="AD144" s="57"/>
      <c r="AE144" s="57"/>
      <c r="AF144" s="57"/>
      <c r="AG144" s="40">
        <f>SUM(AB144:AF144)/36</f>
        <v>0</v>
      </c>
      <c r="AH144" s="57"/>
      <c r="AI144" s="57"/>
      <c r="AJ144" s="57"/>
      <c r="AK144" s="57"/>
      <c r="AL144" s="57"/>
      <c r="AM144" s="40">
        <f>SUM(AH144:AL144)/36</f>
        <v>0</v>
      </c>
      <c r="AN144" s="57"/>
      <c r="AO144" s="57"/>
      <c r="AP144" s="57"/>
      <c r="AQ144" s="57"/>
      <c r="AR144" s="57"/>
      <c r="AS144" s="40">
        <f>SUM(AN144:AR144)/36</f>
        <v>0</v>
      </c>
      <c r="AU144" s="32"/>
    </row>
    <row r="145" spans="1:47" ht="21" hidden="1" customHeight="1" x14ac:dyDescent="0.25">
      <c r="A145" s="321"/>
      <c r="B145" s="37"/>
      <c r="C145" s="58"/>
      <c r="D145" s="58"/>
      <c r="E145" s="58"/>
      <c r="F145" s="58"/>
      <c r="G145" s="58"/>
      <c r="H145" s="38">
        <f t="shared" ref="H145:AS145" si="64">H144</f>
        <v>0</v>
      </c>
      <c r="I145" s="38">
        <f t="shared" si="64"/>
        <v>0</v>
      </c>
      <c r="J145" s="39">
        <f t="shared" si="64"/>
        <v>0</v>
      </c>
      <c r="K145" s="39">
        <f t="shared" si="64"/>
        <v>0</v>
      </c>
      <c r="L145" s="39">
        <f t="shared" si="64"/>
        <v>0</v>
      </c>
      <c r="M145" s="39">
        <f t="shared" si="64"/>
        <v>0</v>
      </c>
      <c r="N145" s="39">
        <f t="shared" si="64"/>
        <v>0</v>
      </c>
      <c r="O145" s="39">
        <f t="shared" si="64"/>
        <v>0</v>
      </c>
      <c r="P145" s="321">
        <f t="shared" si="64"/>
        <v>0</v>
      </c>
      <c r="Q145" s="321">
        <f t="shared" si="64"/>
        <v>0</v>
      </c>
      <c r="R145" s="321">
        <f t="shared" si="64"/>
        <v>0</v>
      </c>
      <c r="S145" s="321">
        <f t="shared" si="64"/>
        <v>0</v>
      </c>
      <c r="T145" s="321">
        <f t="shared" si="64"/>
        <v>0</v>
      </c>
      <c r="U145" s="40">
        <f t="shared" si="64"/>
        <v>0</v>
      </c>
      <c r="V145" s="321">
        <f t="shared" si="64"/>
        <v>0</v>
      </c>
      <c r="W145" s="321">
        <f t="shared" si="64"/>
        <v>0</v>
      </c>
      <c r="X145" s="321">
        <f t="shared" si="64"/>
        <v>0</v>
      </c>
      <c r="Y145" s="321">
        <f t="shared" si="64"/>
        <v>0</v>
      </c>
      <c r="Z145" s="321">
        <f t="shared" si="64"/>
        <v>0</v>
      </c>
      <c r="AA145" s="40">
        <f t="shared" si="64"/>
        <v>0</v>
      </c>
      <c r="AB145" s="321">
        <f t="shared" si="64"/>
        <v>0</v>
      </c>
      <c r="AC145" s="321">
        <f t="shared" si="64"/>
        <v>0</v>
      </c>
      <c r="AD145" s="321">
        <f t="shared" si="64"/>
        <v>0</v>
      </c>
      <c r="AE145" s="321">
        <f t="shared" si="64"/>
        <v>0</v>
      </c>
      <c r="AF145" s="321">
        <f t="shared" si="64"/>
        <v>0</v>
      </c>
      <c r="AG145" s="40">
        <f t="shared" si="64"/>
        <v>0</v>
      </c>
      <c r="AH145" s="321">
        <f t="shared" si="64"/>
        <v>0</v>
      </c>
      <c r="AI145" s="321">
        <f t="shared" si="64"/>
        <v>0</v>
      </c>
      <c r="AJ145" s="321">
        <f t="shared" si="64"/>
        <v>0</v>
      </c>
      <c r="AK145" s="321">
        <f t="shared" si="64"/>
        <v>0</v>
      </c>
      <c r="AL145" s="321">
        <f t="shared" si="64"/>
        <v>0</v>
      </c>
      <c r="AM145" s="40">
        <f t="shared" si="64"/>
        <v>0</v>
      </c>
      <c r="AN145" s="321"/>
      <c r="AO145" s="321"/>
      <c r="AP145" s="321"/>
      <c r="AQ145" s="321"/>
      <c r="AR145" s="321"/>
      <c r="AS145" s="40">
        <f t="shared" si="64"/>
        <v>0</v>
      </c>
    </row>
    <row r="146" spans="1:47" ht="10.5" hidden="1" customHeight="1" x14ac:dyDescent="0.25">
      <c r="A146" s="34" t="s">
        <v>28</v>
      </c>
      <c r="B146" s="41"/>
      <c r="C146" s="34"/>
      <c r="D146" s="34"/>
      <c r="E146" s="34"/>
      <c r="F146" s="34"/>
      <c r="G146" s="34"/>
      <c r="H146" s="329"/>
      <c r="I146" s="329"/>
      <c r="J146" s="329"/>
      <c r="K146" s="329"/>
      <c r="L146" s="329"/>
      <c r="M146" s="329"/>
      <c r="N146" s="329"/>
      <c r="O146" s="329"/>
      <c r="P146" s="34"/>
      <c r="Q146" s="34"/>
      <c r="R146" s="34"/>
      <c r="S146" s="34"/>
      <c r="T146" s="34"/>
      <c r="U146" s="36"/>
      <c r="V146" s="34"/>
      <c r="W146" s="34"/>
      <c r="X146" s="34"/>
      <c r="Y146" s="34"/>
      <c r="Z146" s="34"/>
      <c r="AA146" s="36"/>
      <c r="AB146" s="34"/>
      <c r="AC146" s="34"/>
      <c r="AD146" s="34"/>
      <c r="AE146" s="34"/>
      <c r="AF146" s="34"/>
      <c r="AG146" s="36"/>
      <c r="AH146" s="34"/>
      <c r="AI146" s="34"/>
      <c r="AJ146" s="34"/>
      <c r="AK146" s="34"/>
      <c r="AL146" s="34"/>
      <c r="AM146" s="36"/>
      <c r="AN146" s="34"/>
      <c r="AO146" s="34"/>
      <c r="AP146" s="34"/>
      <c r="AQ146" s="34"/>
      <c r="AR146" s="34"/>
      <c r="AS146" s="36"/>
    </row>
    <row r="147" spans="1:47" ht="10.5" hidden="1" customHeight="1" thickBot="1" x14ac:dyDescent="0.3">
      <c r="A147" s="48" t="s">
        <v>276</v>
      </c>
      <c r="B147" s="49"/>
      <c r="C147" s="50"/>
      <c r="D147" s="50"/>
      <c r="E147" s="50"/>
      <c r="F147" s="50"/>
      <c r="G147" s="50"/>
      <c r="H147" s="51"/>
      <c r="I147" s="51"/>
      <c r="J147" s="51"/>
      <c r="K147" s="51"/>
      <c r="L147" s="51"/>
      <c r="M147" s="51"/>
      <c r="N147" s="51"/>
      <c r="O147" s="51"/>
      <c r="P147" s="50"/>
      <c r="Q147" s="50"/>
      <c r="R147" s="50"/>
      <c r="S147" s="50"/>
      <c r="T147" s="50"/>
      <c r="U147" s="52"/>
      <c r="V147" s="50"/>
      <c r="W147" s="50"/>
      <c r="X147" s="50"/>
      <c r="Y147" s="50"/>
      <c r="Z147" s="50"/>
      <c r="AA147" s="52"/>
      <c r="AB147" s="50"/>
      <c r="AC147" s="50"/>
      <c r="AD147" s="50"/>
      <c r="AE147" s="50"/>
      <c r="AF147" s="50"/>
      <c r="AG147" s="52"/>
      <c r="AH147" s="50"/>
      <c r="AI147" s="50"/>
      <c r="AJ147" s="50"/>
      <c r="AK147" s="50"/>
      <c r="AL147" s="50"/>
      <c r="AM147" s="52"/>
      <c r="AN147" s="50"/>
      <c r="AO147" s="50"/>
      <c r="AP147" s="50"/>
      <c r="AQ147" s="50"/>
      <c r="AR147" s="50"/>
      <c r="AS147" s="52"/>
    </row>
    <row r="148" spans="1:47" ht="32.25" hidden="1" customHeight="1" x14ac:dyDescent="0.25">
      <c r="A148" s="53"/>
      <c r="B148" s="54"/>
      <c r="C148" s="55"/>
      <c r="D148" s="56"/>
      <c r="E148" s="56"/>
      <c r="F148" s="56"/>
      <c r="G148" s="56"/>
      <c r="H148" s="38">
        <f>U148+AA148+AG148+AM148+AS148</f>
        <v>0</v>
      </c>
      <c r="I148" s="38">
        <f>SUM(O148,J148)</f>
        <v>0</v>
      </c>
      <c r="J148" s="39">
        <f>SUM(K148:N148)</f>
        <v>0</v>
      </c>
      <c r="K148" s="39">
        <f>SUM(P148,V148,AB148,AH148,AN148)</f>
        <v>0</v>
      </c>
      <c r="L148" s="39">
        <f>SUM(Q148,W148,AC148,AI148,AO148)</f>
        <v>0</v>
      </c>
      <c r="M148" s="39">
        <f>SUM(R148,X148,AD148,AJ148,AP148)</f>
        <v>0</v>
      </c>
      <c r="N148" s="39">
        <f>SUM(S148,Y148,AE148,AK148,AQ148)</f>
        <v>0</v>
      </c>
      <c r="O148" s="39">
        <f>SUM(T148,Z148,AF148,AL148,AR148)</f>
        <v>0</v>
      </c>
      <c r="P148" s="57"/>
      <c r="Q148" s="57"/>
      <c r="R148" s="57"/>
      <c r="S148" s="57"/>
      <c r="T148" s="57"/>
      <c r="U148" s="40">
        <f>SUM(P148:T148)/36</f>
        <v>0</v>
      </c>
      <c r="V148" s="57"/>
      <c r="W148" s="57"/>
      <c r="X148" s="57"/>
      <c r="Y148" s="57"/>
      <c r="Z148" s="57"/>
      <c r="AA148" s="40">
        <f>SUM(V148:Z148)/36</f>
        <v>0</v>
      </c>
      <c r="AB148" s="57"/>
      <c r="AC148" s="57"/>
      <c r="AD148" s="57"/>
      <c r="AE148" s="57"/>
      <c r="AF148" s="57"/>
      <c r="AG148" s="40">
        <f>SUM(AB148:AF148)/36</f>
        <v>0</v>
      </c>
      <c r="AH148" s="57"/>
      <c r="AI148" s="57"/>
      <c r="AJ148" s="57"/>
      <c r="AK148" s="57"/>
      <c r="AL148" s="57"/>
      <c r="AM148" s="40">
        <f>SUM(AH148:AL148)/36</f>
        <v>0</v>
      </c>
      <c r="AN148" s="57"/>
      <c r="AO148" s="57"/>
      <c r="AP148" s="57"/>
      <c r="AQ148" s="57"/>
      <c r="AR148" s="57"/>
      <c r="AS148" s="40">
        <f>SUM(AN148:AR148)/36</f>
        <v>0</v>
      </c>
    </row>
    <row r="149" spans="1:47" ht="3" customHeight="1" x14ac:dyDescent="0.25">
      <c r="A149" s="321"/>
      <c r="B149" s="37"/>
      <c r="C149" s="58"/>
      <c r="D149" s="58"/>
      <c r="E149" s="58"/>
      <c r="F149" s="58"/>
      <c r="G149" s="58"/>
      <c r="H149" s="38">
        <f t="shared" ref="H149:AS149" si="65">H148</f>
        <v>0</v>
      </c>
      <c r="I149" s="38">
        <f t="shared" si="65"/>
        <v>0</v>
      </c>
      <c r="J149" s="39">
        <f t="shared" si="65"/>
        <v>0</v>
      </c>
      <c r="K149" s="39">
        <f t="shared" si="65"/>
        <v>0</v>
      </c>
      <c r="L149" s="39">
        <f t="shared" si="65"/>
        <v>0</v>
      </c>
      <c r="M149" s="39">
        <f t="shared" si="65"/>
        <v>0</v>
      </c>
      <c r="N149" s="39">
        <f t="shared" si="65"/>
        <v>0</v>
      </c>
      <c r="O149" s="39">
        <f t="shared" si="65"/>
        <v>0</v>
      </c>
      <c r="P149" s="321">
        <f t="shared" si="65"/>
        <v>0</v>
      </c>
      <c r="Q149" s="321">
        <f t="shared" si="65"/>
        <v>0</v>
      </c>
      <c r="R149" s="321">
        <f t="shared" si="65"/>
        <v>0</v>
      </c>
      <c r="S149" s="321">
        <f t="shared" si="65"/>
        <v>0</v>
      </c>
      <c r="T149" s="321">
        <f t="shared" si="65"/>
        <v>0</v>
      </c>
      <c r="U149" s="40">
        <f t="shared" si="65"/>
        <v>0</v>
      </c>
      <c r="V149" s="321">
        <f t="shared" si="65"/>
        <v>0</v>
      </c>
      <c r="W149" s="321">
        <f t="shared" si="65"/>
        <v>0</v>
      </c>
      <c r="X149" s="321">
        <f t="shared" si="65"/>
        <v>0</v>
      </c>
      <c r="Y149" s="321">
        <f t="shared" si="65"/>
        <v>0</v>
      </c>
      <c r="Z149" s="321">
        <f t="shared" si="65"/>
        <v>0</v>
      </c>
      <c r="AA149" s="40">
        <f t="shared" si="65"/>
        <v>0</v>
      </c>
      <c r="AB149" s="321">
        <f t="shared" si="65"/>
        <v>0</v>
      </c>
      <c r="AC149" s="321">
        <f t="shared" si="65"/>
        <v>0</v>
      </c>
      <c r="AD149" s="321">
        <f t="shared" si="65"/>
        <v>0</v>
      </c>
      <c r="AE149" s="321">
        <f t="shared" si="65"/>
        <v>0</v>
      </c>
      <c r="AF149" s="321">
        <f t="shared" si="65"/>
        <v>0</v>
      </c>
      <c r="AG149" s="40">
        <f t="shared" si="65"/>
        <v>0</v>
      </c>
      <c r="AH149" s="321">
        <f t="shared" si="65"/>
        <v>0</v>
      </c>
      <c r="AI149" s="321">
        <f t="shared" si="65"/>
        <v>0</v>
      </c>
      <c r="AJ149" s="321">
        <f t="shared" si="65"/>
        <v>0</v>
      </c>
      <c r="AK149" s="321">
        <f t="shared" si="65"/>
        <v>0</v>
      </c>
      <c r="AL149" s="321">
        <f t="shared" si="65"/>
        <v>0</v>
      </c>
      <c r="AM149" s="40">
        <f t="shared" si="65"/>
        <v>0</v>
      </c>
      <c r="AN149" s="321"/>
      <c r="AO149" s="321"/>
      <c r="AP149" s="321"/>
      <c r="AQ149" s="321"/>
      <c r="AR149" s="321"/>
      <c r="AS149" s="40">
        <f t="shared" si="65"/>
        <v>0</v>
      </c>
    </row>
    <row r="150" spans="1:47" ht="10.5" hidden="1" customHeight="1" x14ac:dyDescent="0.25">
      <c r="A150" s="34" t="s">
        <v>28</v>
      </c>
      <c r="B150" s="41"/>
      <c r="C150" s="34"/>
      <c r="D150" s="34"/>
      <c r="E150" s="34"/>
      <c r="F150" s="34"/>
      <c r="G150" s="34"/>
      <c r="H150" s="329"/>
      <c r="I150" s="329"/>
      <c r="J150" s="329"/>
      <c r="K150" s="329"/>
      <c r="L150" s="329"/>
      <c r="M150" s="329"/>
      <c r="N150" s="329"/>
      <c r="O150" s="329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</row>
    <row r="151" spans="1:47" ht="11.25" customHeight="1" x14ac:dyDescent="0.3">
      <c r="A151" s="500" t="s">
        <v>0</v>
      </c>
      <c r="B151" s="500" t="s">
        <v>1</v>
      </c>
      <c r="C151" s="501" t="s">
        <v>43</v>
      </c>
      <c r="D151" s="501" t="s">
        <v>44</v>
      </c>
      <c r="E151" s="501" t="s">
        <v>45</v>
      </c>
      <c r="F151" s="501" t="s">
        <v>46</v>
      </c>
      <c r="G151" s="501" t="s">
        <v>46</v>
      </c>
      <c r="H151" s="502" t="s">
        <v>3</v>
      </c>
      <c r="I151" s="505" t="s">
        <v>5</v>
      </c>
      <c r="J151" s="505" t="s">
        <v>47</v>
      </c>
      <c r="K151" s="505" t="s">
        <v>48</v>
      </c>
      <c r="L151" s="507" t="s">
        <v>49</v>
      </c>
      <c r="M151" s="508"/>
      <c r="N151" s="509"/>
      <c r="O151" s="502" t="s">
        <v>18</v>
      </c>
      <c r="P151" s="500" t="s">
        <v>49</v>
      </c>
      <c r="Q151" s="500"/>
      <c r="R151" s="500" t="s">
        <v>50</v>
      </c>
      <c r="S151" s="500"/>
      <c r="T151" s="500"/>
      <c r="U151" s="500" t="s">
        <v>3</v>
      </c>
      <c r="V151" s="500" t="s">
        <v>49</v>
      </c>
      <c r="W151" s="500"/>
      <c r="X151" s="500" t="s">
        <v>50</v>
      </c>
      <c r="Y151" s="500"/>
      <c r="Z151" s="500"/>
      <c r="AA151" s="500" t="s">
        <v>3</v>
      </c>
      <c r="AB151" s="500" t="s">
        <v>49</v>
      </c>
      <c r="AC151" s="500"/>
      <c r="AD151" s="500" t="s">
        <v>50</v>
      </c>
      <c r="AE151" s="500"/>
      <c r="AF151" s="500"/>
      <c r="AG151" s="500" t="s">
        <v>3</v>
      </c>
      <c r="AH151" s="500" t="s">
        <v>49</v>
      </c>
      <c r="AI151" s="500"/>
      <c r="AJ151" s="500" t="s">
        <v>50</v>
      </c>
      <c r="AK151" s="500"/>
      <c r="AL151" s="500"/>
      <c r="AM151" s="500" t="s">
        <v>3</v>
      </c>
      <c r="AN151" s="500" t="s">
        <v>49</v>
      </c>
      <c r="AO151" s="500"/>
      <c r="AP151" s="500" t="s">
        <v>50</v>
      </c>
      <c r="AQ151" s="500"/>
      <c r="AR151" s="500"/>
      <c r="AS151" s="500" t="s">
        <v>3</v>
      </c>
      <c r="AU151" s="33"/>
    </row>
    <row r="152" spans="1:47" ht="33" customHeight="1" thickBot="1" x14ac:dyDescent="0.3">
      <c r="A152" s="500"/>
      <c r="B152" s="500"/>
      <c r="C152" s="501"/>
      <c r="D152" s="501"/>
      <c r="E152" s="501"/>
      <c r="F152" s="501"/>
      <c r="G152" s="501"/>
      <c r="H152" s="504"/>
      <c r="I152" s="506"/>
      <c r="J152" s="506"/>
      <c r="K152" s="506"/>
      <c r="L152" s="510"/>
      <c r="M152" s="511"/>
      <c r="N152" s="512"/>
      <c r="O152" s="503"/>
      <c r="P152" s="500"/>
      <c r="Q152" s="500"/>
      <c r="R152" s="513" t="s">
        <v>51</v>
      </c>
      <c r="S152" s="514"/>
      <c r="T152" s="60" t="s">
        <v>48</v>
      </c>
      <c r="U152" s="500"/>
      <c r="V152" s="500"/>
      <c r="W152" s="500"/>
      <c r="X152" s="513" t="s">
        <v>51</v>
      </c>
      <c r="Y152" s="514"/>
      <c r="Z152" s="60" t="s">
        <v>48</v>
      </c>
      <c r="AA152" s="500"/>
      <c r="AB152" s="500"/>
      <c r="AC152" s="500"/>
      <c r="AD152" s="513" t="s">
        <v>51</v>
      </c>
      <c r="AE152" s="514"/>
      <c r="AF152" s="60" t="s">
        <v>48</v>
      </c>
      <c r="AG152" s="500"/>
      <c r="AH152" s="500"/>
      <c r="AI152" s="500"/>
      <c r="AJ152" s="513" t="s">
        <v>51</v>
      </c>
      <c r="AK152" s="514"/>
      <c r="AL152" s="60" t="s">
        <v>48</v>
      </c>
      <c r="AM152" s="500"/>
      <c r="AN152" s="500"/>
      <c r="AO152" s="500"/>
      <c r="AP152" s="513" t="s">
        <v>51</v>
      </c>
      <c r="AQ152" s="514"/>
      <c r="AR152" s="60" t="s">
        <v>48</v>
      </c>
      <c r="AS152" s="500"/>
    </row>
    <row r="153" spans="1:47" ht="21" customHeight="1" thickBot="1" x14ac:dyDescent="0.35">
      <c r="A153" s="323" t="s">
        <v>52</v>
      </c>
      <c r="B153" s="61" t="s">
        <v>53</v>
      </c>
      <c r="C153" s="520"/>
      <c r="D153" s="520"/>
      <c r="E153" s="520"/>
      <c r="F153" s="520"/>
      <c r="G153" s="520"/>
      <c r="H153" s="14">
        <f>H154+H158+H160</f>
        <v>21</v>
      </c>
      <c r="I153" s="62">
        <f>I154+I158+I160</f>
        <v>756</v>
      </c>
      <c r="J153" s="325">
        <f>J154+J158+J160</f>
        <v>756</v>
      </c>
      <c r="K153" s="325">
        <f>K154+K158+K160</f>
        <v>0</v>
      </c>
      <c r="L153" s="521">
        <f>L154+L160</f>
        <v>14</v>
      </c>
      <c r="M153" s="522"/>
      <c r="N153" s="523"/>
      <c r="O153" s="325">
        <f>O154+O158+O160</f>
        <v>0</v>
      </c>
      <c r="P153" s="524">
        <f>P154+P160</f>
        <v>0</v>
      </c>
      <c r="Q153" s="516"/>
      <c r="R153" s="517">
        <f>R154+R158+R160</f>
        <v>0</v>
      </c>
      <c r="S153" s="517"/>
      <c r="T153" s="323">
        <f>T154+T158+T160</f>
        <v>0</v>
      </c>
      <c r="U153" s="13">
        <f>U154+U158+U160</f>
        <v>0</v>
      </c>
      <c r="V153" s="515">
        <f>V154+V160</f>
        <v>2</v>
      </c>
      <c r="W153" s="516"/>
      <c r="X153" s="517">
        <f>X154+X158+X160</f>
        <v>108</v>
      </c>
      <c r="Y153" s="517"/>
      <c r="Z153" s="323">
        <f>Z154+Z158+Z160</f>
        <v>0</v>
      </c>
      <c r="AA153" s="13">
        <f>AA154+AA158+AA160</f>
        <v>3</v>
      </c>
      <c r="AB153" s="515">
        <f>AB154+AB160</f>
        <v>2</v>
      </c>
      <c r="AC153" s="516"/>
      <c r="AD153" s="517">
        <f>AD154+AD158+AD160</f>
        <v>108</v>
      </c>
      <c r="AE153" s="517"/>
      <c r="AF153" s="323">
        <f>AF154+AF158+AF160</f>
        <v>0</v>
      </c>
      <c r="AG153" s="13">
        <f>AG154+AG158+AG160</f>
        <v>3</v>
      </c>
      <c r="AH153" s="515">
        <f>AH154+AH160</f>
        <v>4</v>
      </c>
      <c r="AI153" s="516"/>
      <c r="AJ153" s="517">
        <f>AJ154+AJ158+AJ160</f>
        <v>216</v>
      </c>
      <c r="AK153" s="517"/>
      <c r="AL153" s="323">
        <f>AL154+AL158+AL160</f>
        <v>0</v>
      </c>
      <c r="AM153" s="13">
        <f>AM154+AM158+AM160</f>
        <v>6</v>
      </c>
      <c r="AN153" s="515">
        <f>AN154+AN160</f>
        <v>6</v>
      </c>
      <c r="AO153" s="516"/>
      <c r="AP153" s="518">
        <f>AP154+AP158+AP160</f>
        <v>324</v>
      </c>
      <c r="AQ153" s="519"/>
      <c r="AR153" s="323">
        <f>AR154+AR158+AR160</f>
        <v>0</v>
      </c>
      <c r="AS153" s="13">
        <f>AS154+AS158+AS160</f>
        <v>9</v>
      </c>
      <c r="AU153" s="11" t="e">
        <f>IF(H153=SUM(U153,AG153,AA153,AM153,#REF!,#REF!,#REF!,#REF!,#REF!,AS153),TRUE)</f>
        <v>#REF!</v>
      </c>
    </row>
    <row r="154" spans="1:47" ht="21" customHeight="1" thickBot="1" x14ac:dyDescent="0.3">
      <c r="A154" s="323" t="s">
        <v>54</v>
      </c>
      <c r="B154" s="61" t="s">
        <v>55</v>
      </c>
      <c r="C154" s="520"/>
      <c r="D154" s="520"/>
      <c r="E154" s="520"/>
      <c r="F154" s="520"/>
      <c r="G154" s="520"/>
      <c r="H154" s="14">
        <f t="shared" ref="H154:O154" si="66">H155</f>
        <v>3</v>
      </c>
      <c r="I154" s="14">
        <f>I155</f>
        <v>108</v>
      </c>
      <c r="J154" s="10">
        <f t="shared" si="66"/>
        <v>108</v>
      </c>
      <c r="K154" s="10">
        <f t="shared" si="66"/>
        <v>0</v>
      </c>
      <c r="L154" s="526">
        <f>L155</f>
        <v>2</v>
      </c>
      <c r="M154" s="527"/>
      <c r="N154" s="528"/>
      <c r="O154" s="10">
        <f t="shared" si="66"/>
        <v>0</v>
      </c>
      <c r="P154" s="518">
        <f>P155</f>
        <v>0</v>
      </c>
      <c r="Q154" s="519"/>
      <c r="R154" s="517">
        <f>R155</f>
        <v>0</v>
      </c>
      <c r="S154" s="517"/>
      <c r="T154" s="323">
        <f>T155</f>
        <v>0</v>
      </c>
      <c r="U154" s="13">
        <f>U155</f>
        <v>0</v>
      </c>
      <c r="V154" s="525">
        <f>V155</f>
        <v>2</v>
      </c>
      <c r="W154" s="519"/>
      <c r="X154" s="517">
        <f>X155</f>
        <v>108</v>
      </c>
      <c r="Y154" s="517"/>
      <c r="Z154" s="323">
        <f>Z155</f>
        <v>0</v>
      </c>
      <c r="AA154" s="13">
        <f>AA155</f>
        <v>3</v>
      </c>
      <c r="AB154" s="525">
        <f>AB155</f>
        <v>0</v>
      </c>
      <c r="AC154" s="519"/>
      <c r="AD154" s="517">
        <f>AD155</f>
        <v>0</v>
      </c>
      <c r="AE154" s="517"/>
      <c r="AF154" s="323">
        <f>AF155</f>
        <v>0</v>
      </c>
      <c r="AG154" s="13">
        <f>AG155</f>
        <v>0</v>
      </c>
      <c r="AH154" s="515">
        <f>AH155</f>
        <v>0</v>
      </c>
      <c r="AI154" s="519"/>
      <c r="AJ154" s="517">
        <f>AJ155</f>
        <v>0</v>
      </c>
      <c r="AK154" s="517"/>
      <c r="AL154" s="323">
        <f>AL155</f>
        <v>0</v>
      </c>
      <c r="AM154" s="13">
        <f>AM155</f>
        <v>0</v>
      </c>
      <c r="AN154" s="525">
        <f>AN155</f>
        <v>0</v>
      </c>
      <c r="AO154" s="519"/>
      <c r="AP154" s="518">
        <f>AP155</f>
        <v>0</v>
      </c>
      <c r="AQ154" s="519"/>
      <c r="AR154" s="323">
        <f>AR155</f>
        <v>0</v>
      </c>
      <c r="AS154" s="13">
        <f>AS155</f>
        <v>0</v>
      </c>
    </row>
    <row r="155" spans="1:47" ht="15" x14ac:dyDescent="0.25">
      <c r="A155" s="321" t="s">
        <v>56</v>
      </c>
      <c r="B155" s="37" t="s">
        <v>281</v>
      </c>
      <c r="C155" s="31"/>
      <c r="D155" s="327">
        <v>2</v>
      </c>
      <c r="E155" s="327"/>
      <c r="F155" s="327"/>
      <c r="G155" s="327"/>
      <c r="H155" s="38">
        <f>U155+AA155+AG155+AM155+AS155</f>
        <v>3</v>
      </c>
      <c r="I155" s="38">
        <f>J155+K155+O155</f>
        <v>108</v>
      </c>
      <c r="J155" s="39">
        <f>R155+X155+AD155+AJ155+AP155</f>
        <v>108</v>
      </c>
      <c r="K155" s="39">
        <f>T155+Z155+AF155+AL155+AR155</f>
        <v>0</v>
      </c>
      <c r="L155" s="531">
        <f>P155+V155+AB155+AH155+AN155</f>
        <v>2</v>
      </c>
      <c r="M155" s="532"/>
      <c r="N155" s="533"/>
      <c r="O155" s="39"/>
      <c r="P155" s="534"/>
      <c r="Q155" s="535"/>
      <c r="R155" s="500"/>
      <c r="S155" s="500"/>
      <c r="T155" s="321"/>
      <c r="U155" s="64">
        <f>SUM(R155:T155)/36</f>
        <v>0</v>
      </c>
      <c r="V155" s="536">
        <f>X155/54</f>
        <v>2</v>
      </c>
      <c r="W155" s="535"/>
      <c r="X155" s="500">
        <v>108</v>
      </c>
      <c r="Y155" s="500"/>
      <c r="Z155" s="321"/>
      <c r="AA155" s="64">
        <f>SUM(X155:Z155)/36</f>
        <v>3</v>
      </c>
      <c r="AB155" s="536"/>
      <c r="AC155" s="535"/>
      <c r="AD155" s="500"/>
      <c r="AE155" s="500"/>
      <c r="AF155" s="321"/>
      <c r="AG155" s="64">
        <f>SUM(AD155:AF155)/36</f>
        <v>0</v>
      </c>
      <c r="AH155" s="537"/>
      <c r="AI155" s="535"/>
      <c r="AJ155" s="500"/>
      <c r="AK155" s="500"/>
      <c r="AL155" s="321"/>
      <c r="AM155" s="64">
        <f>SUM(AJ155:AL155)/36</f>
        <v>0</v>
      </c>
      <c r="AN155" s="536"/>
      <c r="AO155" s="535"/>
      <c r="AP155" s="529"/>
      <c r="AQ155" s="530"/>
      <c r="AR155" s="321"/>
      <c r="AS155" s="64">
        <f>SUM(AP155:AR155)/36</f>
        <v>0</v>
      </c>
    </row>
    <row r="156" spans="1:47" ht="9" customHeight="1" thickBot="1" x14ac:dyDescent="0.3">
      <c r="A156" s="34" t="s">
        <v>28</v>
      </c>
      <c r="B156" s="41"/>
      <c r="C156" s="34"/>
      <c r="D156" s="34"/>
      <c r="E156" s="34"/>
      <c r="F156" s="34"/>
      <c r="G156" s="34"/>
      <c r="H156" s="329"/>
      <c r="I156" s="329"/>
      <c r="J156" s="329"/>
      <c r="K156" s="329"/>
      <c r="L156" s="65"/>
      <c r="M156" s="65"/>
      <c r="N156" s="65"/>
      <c r="O156" s="329"/>
      <c r="P156" s="34"/>
      <c r="Q156" s="66"/>
      <c r="R156" s="34"/>
      <c r="S156" s="34"/>
      <c r="T156" s="34"/>
      <c r="U156" s="34"/>
      <c r="V156" s="34"/>
      <c r="W156" s="66"/>
      <c r="X156" s="34"/>
      <c r="Y156" s="34"/>
      <c r="Z156" s="34"/>
      <c r="AA156" s="34"/>
      <c r="AB156" s="34"/>
      <c r="AC156" s="66"/>
      <c r="AD156" s="34"/>
      <c r="AE156" s="34"/>
      <c r="AF156" s="34"/>
      <c r="AG156" s="34"/>
      <c r="AH156" s="34"/>
      <c r="AI156" s="66"/>
      <c r="AJ156" s="34"/>
      <c r="AK156" s="34"/>
      <c r="AL156" s="34"/>
      <c r="AM156" s="34"/>
      <c r="AN156" s="34"/>
      <c r="AO156" s="66"/>
      <c r="AP156" s="34"/>
      <c r="AQ156" s="34"/>
      <c r="AR156" s="34"/>
      <c r="AS156" s="34"/>
    </row>
    <row r="157" spans="1:47" ht="5.25" hidden="1" customHeight="1" thickBot="1" x14ac:dyDescent="0.3">
      <c r="A157" s="5"/>
      <c r="B157" s="6"/>
      <c r="C157" s="5"/>
      <c r="D157" s="5"/>
      <c r="E157" s="5"/>
      <c r="F157" s="5"/>
      <c r="G157" s="5"/>
      <c r="H157" s="7"/>
      <c r="I157" s="7"/>
      <c r="J157" s="7"/>
      <c r="K157" s="7"/>
      <c r="L157" s="67"/>
      <c r="M157" s="67"/>
      <c r="N157" s="67"/>
      <c r="O157" s="7"/>
      <c r="P157" s="5"/>
      <c r="Q157" s="68"/>
      <c r="R157" s="5"/>
      <c r="S157" s="5"/>
      <c r="T157" s="5"/>
      <c r="U157" s="5"/>
      <c r="V157" s="5"/>
      <c r="W157" s="68"/>
      <c r="X157" s="5"/>
      <c r="Y157" s="5"/>
      <c r="Z157" s="5"/>
      <c r="AA157" s="5"/>
      <c r="AB157" s="5"/>
      <c r="AC157" s="68"/>
      <c r="AD157" s="5"/>
      <c r="AE157" s="5"/>
      <c r="AF157" s="5"/>
      <c r="AG157" s="5"/>
      <c r="AH157" s="5"/>
      <c r="AI157" s="68"/>
      <c r="AJ157" s="5"/>
      <c r="AK157" s="5"/>
      <c r="AL157" s="5"/>
      <c r="AM157" s="5"/>
      <c r="AN157" s="5"/>
      <c r="AO157" s="68"/>
      <c r="AP157" s="5"/>
      <c r="AQ157" s="5"/>
      <c r="AR157" s="5"/>
      <c r="AS157" s="5"/>
      <c r="AU157" s="59"/>
    </row>
    <row r="158" spans="1:47" ht="21" hidden="1" customHeight="1" thickBot="1" x14ac:dyDescent="0.3">
      <c r="A158" s="323" t="s">
        <v>57</v>
      </c>
      <c r="B158" s="9" t="s">
        <v>58</v>
      </c>
      <c r="C158" s="520"/>
      <c r="D158" s="520"/>
      <c r="E158" s="520"/>
      <c r="F158" s="520"/>
      <c r="G158" s="520"/>
      <c r="H158" s="38">
        <f>U158+AA158+AG158+AM158+AS158</f>
        <v>0</v>
      </c>
      <c r="I158" s="38">
        <f>J158+K158+O158</f>
        <v>0</v>
      </c>
      <c r="J158" s="39">
        <f>R158+X158+AD158+AJ158+AP158</f>
        <v>0</v>
      </c>
      <c r="K158" s="39">
        <f>T158+Z158+AF158+AL158+AR158</f>
        <v>0</v>
      </c>
      <c r="L158" s="526">
        <f>P158+V158+AB158+AH158+AN158</f>
        <v>0</v>
      </c>
      <c r="M158" s="527"/>
      <c r="N158" s="528"/>
      <c r="O158" s="10"/>
      <c r="P158" s="518"/>
      <c r="Q158" s="519"/>
      <c r="R158" s="517"/>
      <c r="S158" s="517"/>
      <c r="T158" s="323"/>
      <c r="U158" s="13">
        <f>SUM(R158:T158)/36</f>
        <v>0</v>
      </c>
      <c r="V158" s="525"/>
      <c r="W158" s="519"/>
      <c r="X158" s="517"/>
      <c r="Y158" s="517"/>
      <c r="Z158" s="323"/>
      <c r="AA158" s="13">
        <f>SUM(X158:Z158)/36</f>
        <v>0</v>
      </c>
      <c r="AB158" s="525"/>
      <c r="AC158" s="519"/>
      <c r="AD158" s="517"/>
      <c r="AE158" s="517"/>
      <c r="AF158" s="323"/>
      <c r="AG158" s="13">
        <f>SUM(AD158:AF158)/36</f>
        <v>0</v>
      </c>
      <c r="AH158" s="525"/>
      <c r="AI158" s="519"/>
      <c r="AJ158" s="517"/>
      <c r="AK158" s="517"/>
      <c r="AL158" s="323"/>
      <c r="AM158" s="13">
        <f>SUM(AJ158:AL158)/36</f>
        <v>0</v>
      </c>
      <c r="AN158" s="525"/>
      <c r="AO158" s="519"/>
      <c r="AP158" s="322"/>
      <c r="AQ158" s="63"/>
      <c r="AR158" s="323"/>
      <c r="AS158" s="13">
        <f>SUM(AP158:AR158)/36</f>
        <v>0</v>
      </c>
      <c r="AU158" s="59"/>
    </row>
    <row r="159" spans="1:47" ht="26.25" hidden="1" customHeight="1" thickBot="1" x14ac:dyDescent="0.35">
      <c r="A159" s="34" t="s">
        <v>28</v>
      </c>
      <c r="B159" s="41"/>
      <c r="C159" s="34"/>
      <c r="D159" s="34"/>
      <c r="E159" s="34"/>
      <c r="F159" s="34"/>
      <c r="G159" s="34"/>
      <c r="H159" s="329"/>
      <c r="I159" s="329"/>
      <c r="J159" s="329"/>
      <c r="K159" s="329"/>
      <c r="L159" s="65"/>
      <c r="M159" s="65"/>
      <c r="N159" s="65"/>
      <c r="O159" s="329"/>
      <c r="P159" s="34"/>
      <c r="Q159" s="66"/>
      <c r="R159" s="34"/>
      <c r="S159" s="34"/>
      <c r="T159" s="34"/>
      <c r="U159" s="34"/>
      <c r="V159" s="34"/>
      <c r="W159" s="66"/>
      <c r="X159" s="34"/>
      <c r="Y159" s="34"/>
      <c r="Z159" s="34"/>
      <c r="AA159" s="34"/>
      <c r="AB159" s="34"/>
      <c r="AC159" s="66"/>
      <c r="AD159" s="34"/>
      <c r="AE159" s="34"/>
      <c r="AF159" s="34"/>
      <c r="AG159" s="34"/>
      <c r="AH159" s="34"/>
      <c r="AI159" s="66"/>
      <c r="AJ159" s="34"/>
      <c r="AK159" s="34"/>
      <c r="AL159" s="34"/>
      <c r="AM159" s="34"/>
      <c r="AN159" s="34"/>
      <c r="AO159" s="66"/>
      <c r="AP159" s="34"/>
      <c r="AQ159" s="34"/>
      <c r="AR159" s="34"/>
      <c r="AS159" s="34"/>
      <c r="AU159" s="32"/>
    </row>
    <row r="160" spans="1:47" ht="21" customHeight="1" thickBot="1" x14ac:dyDescent="0.3">
      <c r="A160" s="323" t="s">
        <v>59</v>
      </c>
      <c r="B160" s="61" t="s">
        <v>60</v>
      </c>
      <c r="C160" s="520"/>
      <c r="D160" s="520"/>
      <c r="E160" s="520"/>
      <c r="F160" s="520"/>
      <c r="G160" s="520"/>
      <c r="H160" s="14">
        <f>SUM(H161:H163)</f>
        <v>18</v>
      </c>
      <c r="I160" s="14">
        <f>SUM(I161:I163)</f>
        <v>648</v>
      </c>
      <c r="J160" s="10">
        <f>SUM(J161:J163)</f>
        <v>648</v>
      </c>
      <c r="K160" s="10">
        <f>SUM(K161:K163)</f>
        <v>0</v>
      </c>
      <c r="L160" s="526">
        <f>SUM(L161:N163)</f>
        <v>12</v>
      </c>
      <c r="M160" s="527"/>
      <c r="N160" s="528"/>
      <c r="O160" s="10">
        <f>SUM(O161:O163)</f>
        <v>0</v>
      </c>
      <c r="P160" s="518">
        <f>SUM(P161:Q163)</f>
        <v>0</v>
      </c>
      <c r="Q160" s="519"/>
      <c r="R160" s="518">
        <f>SUM(R161:S163)</f>
        <v>0</v>
      </c>
      <c r="S160" s="519"/>
      <c r="T160" s="323">
        <f t="shared" ref="T160" si="67">SUM(T161:T163)</f>
        <v>0</v>
      </c>
      <c r="U160" s="13">
        <f>SUM(U161:U163)</f>
        <v>0</v>
      </c>
      <c r="V160" s="525">
        <f>SUM(V161:W163)</f>
        <v>0</v>
      </c>
      <c r="W160" s="519"/>
      <c r="X160" s="518">
        <f>SUM(X161:Y163)</f>
        <v>0</v>
      </c>
      <c r="Y160" s="519"/>
      <c r="Z160" s="323">
        <f t="shared" ref="Z160" si="68">SUM(Z161:Z163)</f>
        <v>0</v>
      </c>
      <c r="AA160" s="13">
        <f>SUM(AA161:AA163)</f>
        <v>0</v>
      </c>
      <c r="AB160" s="525">
        <f>SUM(AB161:AC163)</f>
        <v>2</v>
      </c>
      <c r="AC160" s="519"/>
      <c r="AD160" s="518">
        <f>SUM(AD161:AE163)</f>
        <v>108</v>
      </c>
      <c r="AE160" s="519"/>
      <c r="AF160" s="323">
        <f t="shared" ref="AF160" si="69">SUM(AF161:AF163)</f>
        <v>0</v>
      </c>
      <c r="AG160" s="13">
        <f>SUM(AG161:AG163)</f>
        <v>3</v>
      </c>
      <c r="AH160" s="525">
        <f>SUM(AH161:AI163)</f>
        <v>4</v>
      </c>
      <c r="AI160" s="519"/>
      <c r="AJ160" s="518">
        <f>SUM(AJ161:AK163)</f>
        <v>216</v>
      </c>
      <c r="AK160" s="519"/>
      <c r="AL160" s="323">
        <f t="shared" ref="AL160" si="70">SUM(AL161:AL163)</f>
        <v>0</v>
      </c>
      <c r="AM160" s="13">
        <f>SUM(AM161:AM163)</f>
        <v>6</v>
      </c>
      <c r="AN160" s="525">
        <f>SUM(AN161:AO163)</f>
        <v>6</v>
      </c>
      <c r="AO160" s="519"/>
      <c r="AP160" s="518">
        <f>SUM(AP161:AQ163)</f>
        <v>324</v>
      </c>
      <c r="AQ160" s="519"/>
      <c r="AR160" s="323">
        <f t="shared" ref="AR160" si="71">SUM(AR161:AR163)</f>
        <v>0</v>
      </c>
      <c r="AS160" s="13">
        <f>SUM(AS161:AS163)</f>
        <v>9</v>
      </c>
    </row>
    <row r="161" spans="1:47" ht="15.75" thickBot="1" x14ac:dyDescent="0.3">
      <c r="A161" s="321" t="s">
        <v>61</v>
      </c>
      <c r="B161" s="37" t="s">
        <v>62</v>
      </c>
      <c r="C161" s="31"/>
      <c r="D161" s="327"/>
      <c r="E161" s="327">
        <v>34</v>
      </c>
      <c r="F161" s="327"/>
      <c r="G161" s="327"/>
      <c r="H161" s="38">
        <f>U161+AA161+AG161+AM161+AS161</f>
        <v>9</v>
      </c>
      <c r="I161" s="38">
        <f>J161+K161+O161</f>
        <v>324</v>
      </c>
      <c r="J161" s="39">
        <f>R161+X161+AD161+AJ161+AP161</f>
        <v>324</v>
      </c>
      <c r="K161" s="39">
        <f>T161+Z161+AF161+AL161+AR161</f>
        <v>0</v>
      </c>
      <c r="L161" s="531">
        <f>P161+V161+AB161+AH161+AN161</f>
        <v>6</v>
      </c>
      <c r="M161" s="532"/>
      <c r="N161" s="533"/>
      <c r="O161" s="39"/>
      <c r="P161" s="534"/>
      <c r="Q161" s="535"/>
      <c r="R161" s="500"/>
      <c r="S161" s="500"/>
      <c r="T161" s="321"/>
      <c r="U161" s="64">
        <f>SUM(R161:T161)/36</f>
        <v>0</v>
      </c>
      <c r="V161" s="536"/>
      <c r="W161" s="535"/>
      <c r="X161" s="500"/>
      <c r="Y161" s="500"/>
      <c r="Z161" s="321"/>
      <c r="AA161" s="64">
        <f>SUM(X161:Z161)/36</f>
        <v>0</v>
      </c>
      <c r="AB161" s="536">
        <f>AD161/54</f>
        <v>2</v>
      </c>
      <c r="AC161" s="535"/>
      <c r="AD161" s="500">
        <v>108</v>
      </c>
      <c r="AE161" s="500"/>
      <c r="AF161" s="321"/>
      <c r="AG161" s="64">
        <f>SUM(AD161:AF161)/36</f>
        <v>3</v>
      </c>
      <c r="AH161" s="536">
        <f>AJ161/54</f>
        <v>4</v>
      </c>
      <c r="AI161" s="535"/>
      <c r="AJ161" s="500">
        <v>216</v>
      </c>
      <c r="AK161" s="500"/>
      <c r="AL161" s="321"/>
      <c r="AM161" s="64">
        <f>SUM(AJ161:AL161)/36</f>
        <v>6</v>
      </c>
      <c r="AN161" s="536"/>
      <c r="AO161" s="535"/>
      <c r="AP161" s="529"/>
      <c r="AQ161" s="530"/>
      <c r="AR161" s="321"/>
      <c r="AS161" s="64">
        <f>SUM(AP161:AR161)/36</f>
        <v>0</v>
      </c>
      <c r="AU161" s="69"/>
    </row>
    <row r="162" spans="1:47" ht="15" x14ac:dyDescent="0.25">
      <c r="A162" s="321" t="s">
        <v>63</v>
      </c>
      <c r="B162" s="37" t="s">
        <v>65</v>
      </c>
      <c r="C162" s="31"/>
      <c r="D162" s="327"/>
      <c r="E162" s="327">
        <v>5</v>
      </c>
      <c r="F162" s="327"/>
      <c r="G162" s="327"/>
      <c r="H162" s="38">
        <f>U162+AA162+AG162+AM162+AS162</f>
        <v>9</v>
      </c>
      <c r="I162" s="38">
        <f>J162+K162+O162</f>
        <v>324</v>
      </c>
      <c r="J162" s="39">
        <f>R162+X162+AD162+AJ162+AP162</f>
        <v>324</v>
      </c>
      <c r="K162" s="39">
        <f>T162+Z162+AF162+AL162+AR162</f>
        <v>0</v>
      </c>
      <c r="L162" s="538">
        <f>P162+V162+AB162+AH162+AN162</f>
        <v>6</v>
      </c>
      <c r="M162" s="539"/>
      <c r="N162" s="540"/>
      <c r="O162" s="39"/>
      <c r="P162" s="477"/>
      <c r="Q162" s="479"/>
      <c r="R162" s="500"/>
      <c r="S162" s="500"/>
      <c r="T162" s="321"/>
      <c r="U162" s="64">
        <f>SUM(R162:T162)/36</f>
        <v>0</v>
      </c>
      <c r="V162" s="541"/>
      <c r="W162" s="479"/>
      <c r="X162" s="500"/>
      <c r="Y162" s="500"/>
      <c r="Z162" s="321"/>
      <c r="AA162" s="64">
        <f>SUM(X162:Z162)/36</f>
        <v>0</v>
      </c>
      <c r="AB162" s="541"/>
      <c r="AC162" s="479"/>
      <c r="AD162" s="500"/>
      <c r="AE162" s="500"/>
      <c r="AF162" s="321"/>
      <c r="AG162" s="64">
        <f>SUM(AD162:AF162)/36</f>
        <v>0</v>
      </c>
      <c r="AH162" s="541"/>
      <c r="AI162" s="479"/>
      <c r="AJ162" s="500"/>
      <c r="AK162" s="500"/>
      <c r="AL162" s="321"/>
      <c r="AM162" s="64">
        <f>SUM(AJ162:AL162)/36</f>
        <v>0</v>
      </c>
      <c r="AN162" s="541">
        <f>AP162/54</f>
        <v>6</v>
      </c>
      <c r="AO162" s="479"/>
      <c r="AP162" s="542">
        <v>324</v>
      </c>
      <c r="AQ162" s="543"/>
      <c r="AR162" s="321"/>
      <c r="AS162" s="64">
        <f>SUM(AP162:AR162)/36</f>
        <v>9</v>
      </c>
    </row>
    <row r="163" spans="1:47" ht="0.75" customHeight="1" x14ac:dyDescent="0.25">
      <c r="A163" s="321" t="s">
        <v>64</v>
      </c>
      <c r="B163" s="37"/>
      <c r="C163" s="31"/>
      <c r="D163" s="327"/>
      <c r="E163" s="327"/>
      <c r="F163" s="327"/>
      <c r="G163" s="327"/>
      <c r="H163" s="38">
        <f>U163+AA163+AG163+AM163+AS163</f>
        <v>0</v>
      </c>
      <c r="I163" s="38">
        <f>J163+K163+O163</f>
        <v>0</v>
      </c>
      <c r="J163" s="39">
        <f>R163+X163+AD163+AJ163+AP163</f>
        <v>0</v>
      </c>
      <c r="K163" s="39">
        <f>T163+Z163+AF163+AL163+AR163</f>
        <v>0</v>
      </c>
      <c r="L163" s="538">
        <f>P163+V163+AB163+AH163+AN163</f>
        <v>0</v>
      </c>
      <c r="M163" s="539"/>
      <c r="N163" s="540"/>
      <c r="O163" s="39"/>
      <c r="P163" s="477"/>
      <c r="Q163" s="479"/>
      <c r="R163" s="500"/>
      <c r="S163" s="500"/>
      <c r="T163" s="321"/>
      <c r="U163" s="64">
        <f>SUM(R163:T163)/36</f>
        <v>0</v>
      </c>
      <c r="V163" s="541"/>
      <c r="W163" s="479"/>
      <c r="X163" s="500"/>
      <c r="Y163" s="500"/>
      <c r="Z163" s="321"/>
      <c r="AA163" s="64">
        <f>SUM(X163:Z163)/36</f>
        <v>0</v>
      </c>
      <c r="AB163" s="541"/>
      <c r="AC163" s="479"/>
      <c r="AD163" s="500"/>
      <c r="AE163" s="500"/>
      <c r="AF163" s="321"/>
      <c r="AG163" s="64">
        <f>SUM(AD163:AF163)/36</f>
        <v>0</v>
      </c>
      <c r="AH163" s="541"/>
      <c r="AI163" s="479"/>
      <c r="AJ163" s="500"/>
      <c r="AK163" s="500"/>
      <c r="AL163" s="321"/>
      <c r="AM163" s="64">
        <f>SUM(AJ163:AL163)/36</f>
        <v>0</v>
      </c>
      <c r="AN163" s="541"/>
      <c r="AO163" s="479"/>
      <c r="AP163" s="328"/>
      <c r="AQ163" s="70"/>
      <c r="AR163" s="321"/>
      <c r="AS163" s="64">
        <f>SUM(AP163:AR163)/36</f>
        <v>0</v>
      </c>
      <c r="AU163" s="59"/>
    </row>
    <row r="164" spans="1:47" ht="9.75" customHeight="1" x14ac:dyDescent="0.25">
      <c r="A164" s="34" t="s">
        <v>28</v>
      </c>
      <c r="B164" s="41"/>
      <c r="C164" s="34"/>
      <c r="D164" s="34"/>
      <c r="E164" s="34"/>
      <c r="F164" s="34"/>
      <c r="G164" s="34"/>
      <c r="H164" s="329"/>
      <c r="I164" s="329"/>
      <c r="J164" s="329"/>
      <c r="K164" s="329"/>
      <c r="L164" s="329"/>
      <c r="M164" s="329"/>
      <c r="N164" s="329"/>
      <c r="O164" s="329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U164" s="59"/>
    </row>
    <row r="165" spans="1:47" ht="12" hidden="1" customHeight="1" x14ac:dyDescent="0.25">
      <c r="A165" s="5"/>
      <c r="B165" s="71"/>
      <c r="C165" s="5"/>
      <c r="D165" s="5"/>
      <c r="E165" s="5"/>
      <c r="F165" s="5"/>
      <c r="G165" s="5"/>
      <c r="H165" s="7"/>
      <c r="I165" s="7"/>
      <c r="J165" s="7"/>
      <c r="K165" s="7"/>
      <c r="L165" s="7"/>
      <c r="M165" s="7"/>
      <c r="N165" s="7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U165" s="59"/>
    </row>
    <row r="166" spans="1:47" ht="0.75" hidden="1" customHeight="1" x14ac:dyDescent="0.25">
      <c r="A166" s="5"/>
      <c r="B166" s="71"/>
      <c r="C166" s="5"/>
      <c r="D166" s="5"/>
      <c r="E166" s="5"/>
      <c r="F166" s="5"/>
      <c r="G166" s="5"/>
      <c r="H166" s="7"/>
      <c r="I166" s="7"/>
      <c r="J166" s="7"/>
      <c r="K166" s="7"/>
      <c r="L166" s="7"/>
      <c r="M166" s="7"/>
      <c r="N166" s="7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7" ht="12" hidden="1" customHeight="1" x14ac:dyDescent="0.25">
      <c r="A167" s="5"/>
      <c r="B167" s="71"/>
      <c r="C167" s="5"/>
      <c r="D167" s="5"/>
      <c r="E167" s="5"/>
      <c r="F167" s="5"/>
      <c r="G167" s="5"/>
      <c r="H167" s="7"/>
      <c r="I167" s="7"/>
      <c r="J167" s="7"/>
      <c r="K167" s="7"/>
      <c r="L167" s="7"/>
      <c r="M167" s="7"/>
      <c r="N167" s="7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7" ht="13.5" hidden="1" customHeight="1" x14ac:dyDescent="0.3">
      <c r="A168" s="5"/>
      <c r="B168" s="6"/>
      <c r="C168" s="5"/>
      <c r="D168" s="5"/>
      <c r="E168" s="5"/>
      <c r="F168" s="5"/>
      <c r="G168" s="5"/>
      <c r="H168" s="7"/>
      <c r="I168" s="7"/>
      <c r="J168" s="7"/>
      <c r="K168" s="7"/>
      <c r="L168" s="7"/>
      <c r="M168" s="7"/>
      <c r="N168" s="7"/>
      <c r="O168" s="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U168" s="33"/>
    </row>
    <row r="169" spans="1:47" s="29" customFormat="1" ht="11.25" customHeight="1" x14ac:dyDescent="0.25">
      <c r="A169" s="544" t="s">
        <v>0</v>
      </c>
      <c r="B169" s="544" t="s">
        <v>1</v>
      </c>
      <c r="C169" s="545" t="s">
        <v>43</v>
      </c>
      <c r="D169" s="545" t="s">
        <v>44</v>
      </c>
      <c r="E169" s="545" t="s">
        <v>45</v>
      </c>
      <c r="F169" s="545" t="s">
        <v>46</v>
      </c>
      <c r="G169" s="545" t="s">
        <v>46</v>
      </c>
      <c r="H169" s="555" t="s">
        <v>3</v>
      </c>
      <c r="I169" s="557"/>
      <c r="J169" s="558"/>
      <c r="K169" s="558"/>
      <c r="L169" s="558"/>
      <c r="M169" s="558"/>
      <c r="N169" s="558"/>
      <c r="O169" s="559"/>
      <c r="P169" s="544"/>
      <c r="Q169" s="544"/>
      <c r="R169" s="544"/>
      <c r="S169" s="544"/>
      <c r="T169" s="544"/>
      <c r="U169" s="546"/>
      <c r="V169" s="544"/>
      <c r="W169" s="544"/>
      <c r="X169" s="544"/>
      <c r="Y169" s="544"/>
      <c r="Z169" s="544"/>
      <c r="AA169" s="546"/>
      <c r="AB169" s="544"/>
      <c r="AC169" s="544"/>
      <c r="AD169" s="544"/>
      <c r="AE169" s="544"/>
      <c r="AF169" s="544"/>
      <c r="AG169" s="546"/>
      <c r="AH169" s="544"/>
      <c r="AI169" s="544"/>
      <c r="AJ169" s="544"/>
      <c r="AK169" s="544"/>
      <c r="AL169" s="544"/>
      <c r="AM169" s="546"/>
      <c r="AN169" s="547" t="s">
        <v>49</v>
      </c>
      <c r="AO169" s="549" t="s">
        <v>50</v>
      </c>
      <c r="AP169" s="550"/>
      <c r="AQ169" s="550"/>
      <c r="AR169" s="551"/>
      <c r="AS169" s="546" t="s">
        <v>3</v>
      </c>
      <c r="AU169" s="8"/>
    </row>
    <row r="170" spans="1:47" s="29" customFormat="1" ht="23.25" customHeight="1" thickBot="1" x14ac:dyDescent="0.3">
      <c r="A170" s="544"/>
      <c r="B170" s="544"/>
      <c r="C170" s="545"/>
      <c r="D170" s="545"/>
      <c r="E170" s="545"/>
      <c r="F170" s="545"/>
      <c r="G170" s="545"/>
      <c r="H170" s="556"/>
      <c r="I170" s="72" t="s">
        <v>5</v>
      </c>
      <c r="J170" s="72" t="s">
        <v>47</v>
      </c>
      <c r="K170" s="560"/>
      <c r="L170" s="561"/>
      <c r="M170" s="561"/>
      <c r="N170" s="562"/>
      <c r="O170" s="317" t="s">
        <v>18</v>
      </c>
      <c r="P170" s="544"/>
      <c r="Q170" s="544"/>
      <c r="R170" s="552"/>
      <c r="S170" s="552"/>
      <c r="T170" s="320"/>
      <c r="U170" s="546"/>
      <c r="V170" s="544"/>
      <c r="W170" s="544"/>
      <c r="X170" s="552"/>
      <c r="Y170" s="552"/>
      <c r="Z170" s="320"/>
      <c r="AA170" s="546"/>
      <c r="AB170" s="544"/>
      <c r="AC170" s="544"/>
      <c r="AD170" s="552"/>
      <c r="AE170" s="552"/>
      <c r="AF170" s="320"/>
      <c r="AG170" s="546"/>
      <c r="AH170" s="544"/>
      <c r="AI170" s="544"/>
      <c r="AJ170" s="552"/>
      <c r="AK170" s="552"/>
      <c r="AL170" s="320"/>
      <c r="AM170" s="546"/>
      <c r="AN170" s="548"/>
      <c r="AO170" s="73" t="s">
        <v>66</v>
      </c>
      <c r="AP170" s="74" t="s">
        <v>51</v>
      </c>
      <c r="AR170" s="320" t="s">
        <v>18</v>
      </c>
      <c r="AS170" s="546"/>
      <c r="AU170" s="8"/>
    </row>
    <row r="171" spans="1:47" s="29" customFormat="1" ht="22.5" customHeight="1" thickBot="1" x14ac:dyDescent="0.35">
      <c r="A171" s="319" t="s">
        <v>67</v>
      </c>
      <c r="B171" s="75" t="s">
        <v>68</v>
      </c>
      <c r="C171" s="554"/>
      <c r="D171" s="554"/>
      <c r="E171" s="554"/>
      <c r="F171" s="554"/>
      <c r="G171" s="554"/>
      <c r="H171" s="76">
        <f>H173+H174</f>
        <v>9</v>
      </c>
      <c r="I171" s="76">
        <f t="shared" ref="I171:O171" si="72">I173+I174</f>
        <v>324</v>
      </c>
      <c r="J171" s="76">
        <f t="shared" si="72"/>
        <v>32</v>
      </c>
      <c r="K171" s="76">
        <f t="shared" si="72"/>
        <v>0</v>
      </c>
      <c r="L171" s="76">
        <f t="shared" si="72"/>
        <v>0</v>
      </c>
      <c r="M171" s="76">
        <f t="shared" si="72"/>
        <v>0</v>
      </c>
      <c r="N171" s="76">
        <f t="shared" si="72"/>
        <v>0</v>
      </c>
      <c r="O171" s="76">
        <f t="shared" si="72"/>
        <v>292</v>
      </c>
      <c r="P171" s="319"/>
      <c r="Q171" s="319"/>
      <c r="R171" s="553"/>
      <c r="S171" s="553"/>
      <c r="T171" s="553"/>
      <c r="U171" s="76"/>
      <c r="V171" s="319"/>
      <c r="W171" s="319"/>
      <c r="X171" s="553"/>
      <c r="Y171" s="553"/>
      <c r="Z171" s="553"/>
      <c r="AA171" s="76"/>
      <c r="AB171" s="319"/>
      <c r="AC171" s="319"/>
      <c r="AD171" s="553"/>
      <c r="AE171" s="553"/>
      <c r="AF171" s="553"/>
      <c r="AG171" s="76"/>
      <c r="AH171" s="319"/>
      <c r="AI171" s="319"/>
      <c r="AJ171" s="553"/>
      <c r="AK171" s="553"/>
      <c r="AL171" s="553"/>
      <c r="AM171" s="76"/>
      <c r="AN171" s="77">
        <f>AN173+AN174</f>
        <v>6</v>
      </c>
      <c r="AO171" s="78">
        <f>AO173+AO174</f>
        <v>324</v>
      </c>
      <c r="AP171" s="79">
        <f>AP173+AP174</f>
        <v>32</v>
      </c>
      <c r="AQ171" s="79">
        <f>AQ173+AQ174</f>
        <v>0</v>
      </c>
      <c r="AR171" s="79">
        <f t="shared" ref="AR171:AS171" si="73">AR173+AR174</f>
        <v>292</v>
      </c>
      <c r="AS171" s="79">
        <f t="shared" si="73"/>
        <v>9</v>
      </c>
      <c r="AU171" s="11" t="e">
        <f>IF(H171=SUM(U171,AG171,AA171,AM171,#REF!,#REF!,#REF!,#REF!,#REF!,AS171),TRUE)</f>
        <v>#REF!</v>
      </c>
    </row>
    <row r="172" spans="1:47" s="29" customFormat="1" ht="12" customHeight="1" thickBot="1" x14ac:dyDescent="0.3">
      <c r="A172" s="80"/>
      <c r="B172" s="81"/>
      <c r="C172" s="80"/>
      <c r="D172" s="80"/>
      <c r="E172" s="80"/>
      <c r="F172" s="80"/>
      <c r="G172" s="80"/>
      <c r="H172" s="82"/>
      <c r="I172" s="82"/>
      <c r="J172" s="82"/>
      <c r="K172" s="82"/>
      <c r="L172" s="82"/>
      <c r="M172" s="82"/>
      <c r="N172" s="82"/>
      <c r="O172" s="82"/>
      <c r="P172" s="80"/>
      <c r="Q172" s="80"/>
      <c r="R172" s="80"/>
      <c r="S172" s="80"/>
      <c r="T172" s="80"/>
      <c r="U172" s="82"/>
      <c r="V172" s="80"/>
      <c r="W172" s="80"/>
      <c r="X172" s="80"/>
      <c r="Y172" s="80"/>
      <c r="Z172" s="80"/>
      <c r="AA172" s="82"/>
      <c r="AB172" s="80"/>
      <c r="AC172" s="80"/>
      <c r="AD172" s="80"/>
      <c r="AE172" s="80"/>
      <c r="AF172" s="80"/>
      <c r="AG172" s="82"/>
      <c r="AH172" s="80"/>
      <c r="AI172" s="80"/>
      <c r="AJ172" s="80"/>
      <c r="AK172" s="80"/>
      <c r="AL172" s="80"/>
      <c r="AM172" s="82"/>
      <c r="AN172" s="80"/>
      <c r="AO172" s="80"/>
      <c r="AP172" s="80"/>
      <c r="AQ172" s="80"/>
      <c r="AR172" s="80"/>
      <c r="AS172" s="82"/>
      <c r="AU172" s="8"/>
    </row>
    <row r="173" spans="1:47" s="29" customFormat="1" ht="22.5" customHeight="1" thickBot="1" x14ac:dyDescent="0.3">
      <c r="A173" s="319" t="s">
        <v>69</v>
      </c>
      <c r="B173" s="75" t="s">
        <v>70</v>
      </c>
      <c r="C173" s="83"/>
      <c r="D173" s="319"/>
      <c r="E173" s="319"/>
      <c r="F173" s="319"/>
      <c r="G173" s="319"/>
      <c r="H173" s="44">
        <f>I173/36</f>
        <v>3</v>
      </c>
      <c r="I173" s="44">
        <f>J173+O173</f>
        <v>108</v>
      </c>
      <c r="J173" s="317">
        <f>AP173</f>
        <v>2</v>
      </c>
      <c r="K173" s="44"/>
      <c r="L173" s="44"/>
      <c r="M173" s="44"/>
      <c r="N173" s="44"/>
      <c r="O173" s="317">
        <f>AR173</f>
        <v>106</v>
      </c>
      <c r="P173" s="28"/>
      <c r="Q173" s="28"/>
      <c r="R173" s="28"/>
      <c r="S173" s="84"/>
      <c r="T173" s="28"/>
      <c r="U173" s="324"/>
      <c r="V173" s="28"/>
      <c r="W173" s="28"/>
      <c r="X173" s="85"/>
      <c r="Y173" s="318"/>
      <c r="Z173" s="85"/>
      <c r="AA173" s="86"/>
      <c r="AB173" s="28"/>
      <c r="AC173" s="85"/>
      <c r="AD173" s="84"/>
      <c r="AE173" s="28"/>
      <c r="AF173" s="28"/>
      <c r="AG173" s="324"/>
      <c r="AH173" s="85"/>
      <c r="AI173" s="84"/>
      <c r="AJ173" s="318"/>
      <c r="AK173" s="84"/>
      <c r="AL173" s="28"/>
      <c r="AM173" s="324"/>
      <c r="AN173" s="87">
        <f>AO173/54</f>
        <v>2</v>
      </c>
      <c r="AO173" s="88">
        <f>AP173+AR173</f>
        <v>108</v>
      </c>
      <c r="AP173" s="79">
        <v>2</v>
      </c>
      <c r="AQ173" s="84"/>
      <c r="AR173" s="318">
        <v>106</v>
      </c>
      <c r="AS173" s="44">
        <f>AO173/36</f>
        <v>3</v>
      </c>
      <c r="AU173" s="8"/>
    </row>
    <row r="174" spans="1:47" s="29" customFormat="1" ht="15.75" thickBot="1" x14ac:dyDescent="0.3">
      <c r="A174" s="319" t="s">
        <v>71</v>
      </c>
      <c r="B174" s="75" t="s">
        <v>72</v>
      </c>
      <c r="C174" s="554"/>
      <c r="D174" s="554"/>
      <c r="E174" s="554"/>
      <c r="F174" s="554"/>
      <c r="G174" s="554"/>
      <c r="H174" s="44">
        <f>I174/36</f>
        <v>6</v>
      </c>
      <c r="I174" s="44">
        <f>J174+O174</f>
        <v>216</v>
      </c>
      <c r="J174" s="89">
        <f>AP174</f>
        <v>30</v>
      </c>
      <c r="K174" s="317"/>
      <c r="L174" s="317"/>
      <c r="M174" s="317"/>
      <c r="N174" s="317"/>
      <c r="O174" s="317">
        <f>AR174</f>
        <v>186</v>
      </c>
      <c r="P174" s="319"/>
      <c r="Q174" s="319"/>
      <c r="R174" s="553"/>
      <c r="S174" s="553"/>
      <c r="T174" s="319"/>
      <c r="U174" s="76"/>
      <c r="V174" s="319"/>
      <c r="W174" s="319"/>
      <c r="X174" s="553"/>
      <c r="Y174" s="553"/>
      <c r="Z174" s="319"/>
      <c r="AA174" s="76"/>
      <c r="AB174" s="319"/>
      <c r="AC174" s="319"/>
      <c r="AD174" s="553"/>
      <c r="AE174" s="553"/>
      <c r="AF174" s="319"/>
      <c r="AG174" s="76"/>
      <c r="AH174" s="319"/>
      <c r="AI174" s="319"/>
      <c r="AJ174" s="553"/>
      <c r="AK174" s="553"/>
      <c r="AL174" s="319"/>
      <c r="AM174" s="76"/>
      <c r="AN174" s="90">
        <f>AO174/54</f>
        <v>4</v>
      </c>
      <c r="AO174" s="174">
        <f>AP174+AR174</f>
        <v>216</v>
      </c>
      <c r="AP174" s="91">
        <v>30</v>
      </c>
      <c r="AQ174" s="92"/>
      <c r="AR174" s="92">
        <v>186</v>
      </c>
      <c r="AS174" s="44">
        <f>AO174/36</f>
        <v>6</v>
      </c>
      <c r="AU174" s="8"/>
    </row>
    <row r="175" spans="1:47" s="29" customFormat="1" ht="10.5" customHeight="1" x14ac:dyDescent="0.25">
      <c r="A175" s="93" t="s">
        <v>28</v>
      </c>
      <c r="B175" s="94"/>
      <c r="C175" s="93"/>
      <c r="D175" s="93"/>
      <c r="E175" s="93"/>
      <c r="F175" s="93"/>
      <c r="G175" s="93"/>
      <c r="H175" s="95"/>
      <c r="I175" s="95"/>
      <c r="J175" s="95"/>
      <c r="K175" s="95"/>
      <c r="L175" s="95"/>
      <c r="M175" s="95"/>
      <c r="N175" s="95"/>
      <c r="O175" s="95"/>
      <c r="P175" s="93"/>
      <c r="Q175" s="93"/>
      <c r="R175" s="93"/>
      <c r="S175" s="93"/>
      <c r="T175" s="93"/>
      <c r="U175" s="95"/>
      <c r="V175" s="93"/>
      <c r="W175" s="93"/>
      <c r="X175" s="93"/>
      <c r="Y175" s="93"/>
      <c r="Z175" s="93"/>
      <c r="AA175" s="95"/>
      <c r="AB175" s="93"/>
      <c r="AC175" s="93"/>
      <c r="AD175" s="93"/>
      <c r="AE175" s="93"/>
      <c r="AF175" s="93"/>
      <c r="AG175" s="95"/>
      <c r="AH175" s="93"/>
      <c r="AI175" s="93"/>
      <c r="AJ175" s="93"/>
      <c r="AK175" s="93"/>
      <c r="AL175" s="93"/>
      <c r="AM175" s="95"/>
      <c r="AN175" s="93"/>
      <c r="AO175" s="93"/>
      <c r="AP175" s="93"/>
      <c r="AQ175" s="93"/>
      <c r="AR175" s="93"/>
      <c r="AS175" s="95"/>
      <c r="AU175" s="8"/>
    </row>
    <row r="176" spans="1:47" s="29" customFormat="1" ht="0.75" customHeight="1" x14ac:dyDescent="0.25">
      <c r="A176" s="80"/>
      <c r="B176" s="81"/>
      <c r="C176" s="80"/>
      <c r="D176" s="80"/>
      <c r="E176" s="80"/>
      <c r="F176" s="80"/>
      <c r="G176" s="80"/>
      <c r="H176" s="82"/>
      <c r="I176" s="82"/>
      <c r="J176" s="82"/>
      <c r="K176" s="82"/>
      <c r="L176" s="82"/>
      <c r="M176" s="82"/>
      <c r="N176" s="82"/>
      <c r="O176" s="82"/>
      <c r="P176" s="80"/>
      <c r="Q176" s="80"/>
      <c r="R176" s="80"/>
      <c r="S176" s="80"/>
      <c r="T176" s="80"/>
      <c r="U176" s="82"/>
      <c r="V176" s="80"/>
      <c r="W176" s="80"/>
      <c r="X176" s="80"/>
      <c r="Y176" s="80"/>
      <c r="Z176" s="80"/>
      <c r="AA176" s="82"/>
      <c r="AB176" s="80"/>
      <c r="AC176" s="80"/>
      <c r="AD176" s="80"/>
      <c r="AE176" s="80"/>
      <c r="AF176" s="80"/>
      <c r="AG176" s="82"/>
      <c r="AH176" s="80"/>
      <c r="AI176" s="80"/>
      <c r="AJ176" s="80"/>
      <c r="AK176" s="80"/>
      <c r="AL176" s="80"/>
      <c r="AM176" s="82"/>
      <c r="AN176" s="80"/>
      <c r="AO176" s="80"/>
      <c r="AP176" s="80"/>
      <c r="AQ176" s="80"/>
      <c r="AR176" s="80"/>
      <c r="AS176" s="82"/>
      <c r="AU176" s="8"/>
    </row>
    <row r="177" spans="1:47" s="29" customFormat="1" ht="8.25" customHeight="1" x14ac:dyDescent="0.25">
      <c r="A177" s="544" t="s">
        <v>0</v>
      </c>
      <c r="B177" s="545" t="s">
        <v>1</v>
      </c>
      <c r="C177" s="545" t="s">
        <v>43</v>
      </c>
      <c r="D177" s="545" t="s">
        <v>73</v>
      </c>
      <c r="E177" s="545" t="s">
        <v>45</v>
      </c>
      <c r="F177" s="545" t="s">
        <v>46</v>
      </c>
      <c r="G177" s="545" t="s">
        <v>46</v>
      </c>
      <c r="H177" s="555" t="s">
        <v>3</v>
      </c>
      <c r="I177" s="546"/>
      <c r="J177" s="546"/>
      <c r="K177" s="546"/>
      <c r="L177" s="546"/>
      <c r="M177" s="546"/>
      <c r="N177" s="546"/>
      <c r="O177" s="546"/>
      <c r="P177" s="545" t="s">
        <v>19</v>
      </c>
      <c r="Q177" s="545" t="s">
        <v>74</v>
      </c>
      <c r="R177" s="545" t="s">
        <v>21</v>
      </c>
      <c r="S177" s="545" t="s">
        <v>22</v>
      </c>
      <c r="T177" s="545" t="s">
        <v>18</v>
      </c>
      <c r="U177" s="546" t="s">
        <v>3</v>
      </c>
      <c r="V177" s="545" t="s">
        <v>19</v>
      </c>
      <c r="W177" s="545" t="s">
        <v>74</v>
      </c>
      <c r="X177" s="545" t="s">
        <v>21</v>
      </c>
      <c r="Y177" s="545" t="s">
        <v>22</v>
      </c>
      <c r="Z177" s="545" t="s">
        <v>18</v>
      </c>
      <c r="AA177" s="546" t="s">
        <v>3</v>
      </c>
      <c r="AB177" s="545" t="s">
        <v>19</v>
      </c>
      <c r="AC177" s="545" t="s">
        <v>74</v>
      </c>
      <c r="AD177" s="545" t="s">
        <v>21</v>
      </c>
      <c r="AE177" s="545" t="s">
        <v>22</v>
      </c>
      <c r="AF177" s="545" t="s">
        <v>18</v>
      </c>
      <c r="AG177" s="546" t="s">
        <v>3</v>
      </c>
      <c r="AH177" s="545" t="s">
        <v>19</v>
      </c>
      <c r="AI177" s="545" t="s">
        <v>74</v>
      </c>
      <c r="AJ177" s="545" t="s">
        <v>21</v>
      </c>
      <c r="AK177" s="545" t="s">
        <v>22</v>
      </c>
      <c r="AL177" s="545" t="s">
        <v>18</v>
      </c>
      <c r="AM177" s="546" t="s">
        <v>3</v>
      </c>
      <c r="AN177" s="545" t="s">
        <v>19</v>
      </c>
      <c r="AO177" s="545" t="s">
        <v>74</v>
      </c>
      <c r="AP177" s="545" t="s">
        <v>21</v>
      </c>
      <c r="AQ177" s="545" t="s">
        <v>22</v>
      </c>
      <c r="AR177" s="545" t="s">
        <v>18</v>
      </c>
      <c r="AS177" s="546" t="s">
        <v>3</v>
      </c>
      <c r="AU177" s="8"/>
    </row>
    <row r="178" spans="1:47" s="29" customFormat="1" ht="29.25" customHeight="1" thickBot="1" x14ac:dyDescent="0.3">
      <c r="A178" s="544"/>
      <c r="B178" s="545"/>
      <c r="C178" s="545"/>
      <c r="D178" s="545"/>
      <c r="E178" s="545"/>
      <c r="F178" s="545"/>
      <c r="G178" s="545"/>
      <c r="H178" s="556"/>
      <c r="I178" s="72" t="s">
        <v>5</v>
      </c>
      <c r="J178" s="72" t="s">
        <v>47</v>
      </c>
      <c r="K178" s="72" t="s">
        <v>19</v>
      </c>
      <c r="L178" s="72" t="s">
        <v>20</v>
      </c>
      <c r="M178" s="72" t="s">
        <v>21</v>
      </c>
      <c r="N178" s="72" t="s">
        <v>22</v>
      </c>
      <c r="O178" s="72" t="s">
        <v>18</v>
      </c>
      <c r="P178" s="545"/>
      <c r="Q178" s="545"/>
      <c r="R178" s="545"/>
      <c r="S178" s="545"/>
      <c r="T178" s="545"/>
      <c r="U178" s="546"/>
      <c r="V178" s="545"/>
      <c r="W178" s="545"/>
      <c r="X178" s="545"/>
      <c r="Y178" s="545"/>
      <c r="Z178" s="545"/>
      <c r="AA178" s="546"/>
      <c r="AB178" s="545"/>
      <c r="AC178" s="545"/>
      <c r="AD178" s="545"/>
      <c r="AE178" s="545"/>
      <c r="AF178" s="545"/>
      <c r="AG178" s="546"/>
      <c r="AH178" s="545"/>
      <c r="AI178" s="545"/>
      <c r="AJ178" s="545"/>
      <c r="AK178" s="545"/>
      <c r="AL178" s="545"/>
      <c r="AM178" s="546"/>
      <c r="AN178" s="545"/>
      <c r="AO178" s="545"/>
      <c r="AP178" s="545"/>
      <c r="AQ178" s="545"/>
      <c r="AR178" s="545"/>
      <c r="AS178" s="546"/>
      <c r="AU178" s="8"/>
    </row>
    <row r="179" spans="1:47" s="29" customFormat="1" ht="21" customHeight="1" thickBot="1" x14ac:dyDescent="0.3">
      <c r="A179" s="319" t="s">
        <v>75</v>
      </c>
      <c r="B179" s="75" t="s">
        <v>76</v>
      </c>
      <c r="C179" s="83"/>
      <c r="D179" s="319"/>
      <c r="E179" s="319"/>
      <c r="F179" s="319"/>
      <c r="G179" s="319"/>
      <c r="H179" s="76">
        <f>H180+H181+H182</f>
        <v>6</v>
      </c>
      <c r="I179" s="76">
        <f t="shared" ref="I179:O179" si="74">SUM(I180:I182)</f>
        <v>216</v>
      </c>
      <c r="J179" s="96">
        <f t="shared" si="74"/>
        <v>36</v>
      </c>
      <c r="K179" s="96">
        <f t="shared" si="74"/>
        <v>14</v>
      </c>
      <c r="L179" s="96">
        <f t="shared" si="74"/>
        <v>0</v>
      </c>
      <c r="M179" s="96">
        <f t="shared" si="74"/>
        <v>10</v>
      </c>
      <c r="N179" s="96">
        <f t="shared" si="74"/>
        <v>12</v>
      </c>
      <c r="O179" s="96">
        <f t="shared" si="74"/>
        <v>180</v>
      </c>
      <c r="P179" s="319">
        <f t="shared" ref="P179:AS179" si="75">SUM(P180:P182)</f>
        <v>8</v>
      </c>
      <c r="Q179" s="319">
        <f t="shared" si="75"/>
        <v>0</v>
      </c>
      <c r="R179" s="319">
        <f t="shared" si="75"/>
        <v>4</v>
      </c>
      <c r="S179" s="319">
        <f t="shared" si="75"/>
        <v>8</v>
      </c>
      <c r="T179" s="319">
        <f t="shared" si="75"/>
        <v>124</v>
      </c>
      <c r="U179" s="76">
        <f>SUM(U180:U182)</f>
        <v>4</v>
      </c>
      <c r="V179" s="319">
        <f t="shared" si="75"/>
        <v>6</v>
      </c>
      <c r="W179" s="319">
        <f t="shared" si="75"/>
        <v>0</v>
      </c>
      <c r="X179" s="319">
        <f t="shared" si="75"/>
        <v>6</v>
      </c>
      <c r="Y179" s="319">
        <f t="shared" si="75"/>
        <v>4</v>
      </c>
      <c r="Z179" s="319">
        <f t="shared" si="75"/>
        <v>56</v>
      </c>
      <c r="AA179" s="96">
        <f t="shared" si="75"/>
        <v>2</v>
      </c>
      <c r="AB179" s="319">
        <f t="shared" si="75"/>
        <v>0</v>
      </c>
      <c r="AC179" s="319">
        <f t="shared" si="75"/>
        <v>0</v>
      </c>
      <c r="AD179" s="319">
        <f t="shared" si="75"/>
        <v>0</v>
      </c>
      <c r="AE179" s="319">
        <f t="shared" si="75"/>
        <v>0</v>
      </c>
      <c r="AF179" s="319">
        <f t="shared" si="75"/>
        <v>0</v>
      </c>
      <c r="AG179" s="96">
        <f t="shared" si="75"/>
        <v>0</v>
      </c>
      <c r="AH179" s="319">
        <f t="shared" si="75"/>
        <v>0</v>
      </c>
      <c r="AI179" s="319">
        <f t="shared" si="75"/>
        <v>0</v>
      </c>
      <c r="AJ179" s="319">
        <f t="shared" si="75"/>
        <v>0</v>
      </c>
      <c r="AK179" s="319">
        <f t="shared" si="75"/>
        <v>0</v>
      </c>
      <c r="AL179" s="319">
        <f t="shared" si="75"/>
        <v>0</v>
      </c>
      <c r="AM179" s="96">
        <f t="shared" si="75"/>
        <v>0</v>
      </c>
      <c r="AN179" s="319">
        <f t="shared" si="75"/>
        <v>0</v>
      </c>
      <c r="AO179" s="319">
        <f t="shared" si="75"/>
        <v>0</v>
      </c>
      <c r="AP179" s="319">
        <f t="shared" si="75"/>
        <v>0</v>
      </c>
      <c r="AQ179" s="319">
        <f t="shared" si="75"/>
        <v>0</v>
      </c>
      <c r="AR179" s="319">
        <f t="shared" si="75"/>
        <v>0</v>
      </c>
      <c r="AS179" s="96">
        <f t="shared" si="75"/>
        <v>0</v>
      </c>
      <c r="AU179" s="8"/>
    </row>
    <row r="180" spans="1:47" s="29" customFormat="1" ht="15" x14ac:dyDescent="0.25">
      <c r="A180" s="318" t="s">
        <v>77</v>
      </c>
      <c r="B180" s="25" t="s">
        <v>277</v>
      </c>
      <c r="C180" s="26"/>
      <c r="D180" s="27">
        <v>2</v>
      </c>
      <c r="E180" s="27"/>
      <c r="F180" s="27"/>
      <c r="G180" s="27"/>
      <c r="H180" s="44">
        <f>U180+AA180+AG180+AM180+AS180</f>
        <v>2</v>
      </c>
      <c r="I180" s="44">
        <f>J180+O180</f>
        <v>72</v>
      </c>
      <c r="J180" s="317">
        <f t="shared" ref="J180:J181" si="76">K180+L180+M180+N180</f>
        <v>16</v>
      </c>
      <c r="K180" s="317">
        <f t="shared" ref="K180:O182" si="77">P180+V180+AB180+AH180+AN180</f>
        <v>6</v>
      </c>
      <c r="L180" s="317">
        <f t="shared" si="77"/>
        <v>0</v>
      </c>
      <c r="M180" s="317">
        <f t="shared" si="77"/>
        <v>6</v>
      </c>
      <c r="N180" s="317">
        <f t="shared" si="77"/>
        <v>4</v>
      </c>
      <c r="O180" s="317">
        <f t="shared" si="77"/>
        <v>56</v>
      </c>
      <c r="P180" s="28"/>
      <c r="Q180" s="28"/>
      <c r="R180" s="28"/>
      <c r="S180" s="28"/>
      <c r="T180" s="28"/>
      <c r="U180" s="44">
        <f>SUM(P180:T180)/36</f>
        <v>0</v>
      </c>
      <c r="V180" s="28">
        <v>6</v>
      </c>
      <c r="W180" s="28"/>
      <c r="X180" s="28">
        <v>6</v>
      </c>
      <c r="Y180" s="28">
        <v>4</v>
      </c>
      <c r="Z180" s="28">
        <v>56</v>
      </c>
      <c r="AA180" s="44">
        <f>SUM(V180:Z180)/36</f>
        <v>2</v>
      </c>
      <c r="AB180" s="28"/>
      <c r="AC180" s="28"/>
      <c r="AD180" s="28"/>
      <c r="AE180" s="28"/>
      <c r="AF180" s="28"/>
      <c r="AG180" s="44">
        <f>SUM(AB180:AF180)/36</f>
        <v>0</v>
      </c>
      <c r="AH180" s="28"/>
      <c r="AI180" s="28"/>
      <c r="AJ180" s="28"/>
      <c r="AK180" s="28"/>
      <c r="AL180" s="28"/>
      <c r="AM180" s="44">
        <f>SUM(AH180:AL180)/36</f>
        <v>0</v>
      </c>
      <c r="AN180" s="28"/>
      <c r="AO180" s="28"/>
      <c r="AP180" s="28"/>
      <c r="AQ180" s="28"/>
      <c r="AR180" s="28"/>
      <c r="AS180" s="44">
        <f>SUM(AN180:AR180)/36</f>
        <v>0</v>
      </c>
      <c r="AU180" s="8"/>
    </row>
    <row r="181" spans="1:47" s="29" customFormat="1" ht="19.5" customHeight="1" x14ac:dyDescent="0.25">
      <c r="A181" s="318" t="s">
        <v>78</v>
      </c>
      <c r="B181" s="25" t="s">
        <v>282</v>
      </c>
      <c r="C181" s="26"/>
      <c r="D181" s="27">
        <v>1</v>
      </c>
      <c r="E181" s="27"/>
      <c r="F181" s="27"/>
      <c r="G181" s="27"/>
      <c r="H181" s="44">
        <f>U181+AA181+AG181+AM181+AS181</f>
        <v>2</v>
      </c>
      <c r="I181" s="44">
        <f>J181+O181</f>
        <v>72</v>
      </c>
      <c r="J181" s="317">
        <f t="shared" si="76"/>
        <v>12</v>
      </c>
      <c r="K181" s="317">
        <f t="shared" si="77"/>
        <v>4</v>
      </c>
      <c r="L181" s="317">
        <f t="shared" si="77"/>
        <v>0</v>
      </c>
      <c r="M181" s="317">
        <f t="shared" si="77"/>
        <v>4</v>
      </c>
      <c r="N181" s="317">
        <f t="shared" si="77"/>
        <v>4</v>
      </c>
      <c r="O181" s="317">
        <f t="shared" si="77"/>
        <v>60</v>
      </c>
      <c r="P181" s="28">
        <v>4</v>
      </c>
      <c r="Q181" s="28"/>
      <c r="R181" s="28">
        <v>4</v>
      </c>
      <c r="S181" s="28">
        <v>4</v>
      </c>
      <c r="T181" s="28">
        <v>60</v>
      </c>
      <c r="U181" s="44">
        <f>SUM(P181:T181)/36</f>
        <v>2</v>
      </c>
      <c r="V181" s="28"/>
      <c r="W181" s="28"/>
      <c r="X181" s="28"/>
      <c r="Y181" s="28"/>
      <c r="Z181" s="28"/>
      <c r="AA181" s="44">
        <f>SUM(V181:Z181)/36</f>
        <v>0</v>
      </c>
      <c r="AB181" s="28"/>
      <c r="AC181" s="28"/>
      <c r="AD181" s="28"/>
      <c r="AE181" s="28"/>
      <c r="AF181" s="28"/>
      <c r="AG181" s="44">
        <f>SUM(AB181:AF181)/36</f>
        <v>0</v>
      </c>
      <c r="AH181" s="28"/>
      <c r="AI181" s="28"/>
      <c r="AJ181" s="28"/>
      <c r="AK181" s="28"/>
      <c r="AL181" s="28"/>
      <c r="AM181" s="44">
        <f>SUM(AH181:AL181)/36</f>
        <v>0</v>
      </c>
      <c r="AN181" s="28"/>
      <c r="AO181" s="28"/>
      <c r="AP181" s="28"/>
      <c r="AQ181" s="28"/>
      <c r="AR181" s="28"/>
      <c r="AS181" s="44">
        <f>SUM(AN181:AR181)/36</f>
        <v>0</v>
      </c>
      <c r="AU181" s="8"/>
    </row>
    <row r="182" spans="1:47" s="29" customFormat="1" ht="15.75" customHeight="1" x14ac:dyDescent="0.25">
      <c r="A182" s="390" t="s">
        <v>79</v>
      </c>
      <c r="B182" s="25" t="s">
        <v>437</v>
      </c>
      <c r="C182" s="26"/>
      <c r="D182" s="27">
        <v>1</v>
      </c>
      <c r="E182" s="27"/>
      <c r="F182" s="27"/>
      <c r="G182" s="27"/>
      <c r="H182" s="44">
        <f>U182+AA182+AG182+AM182+AS182</f>
        <v>2</v>
      </c>
      <c r="I182" s="44">
        <f>J182+O182</f>
        <v>72</v>
      </c>
      <c r="J182" s="391">
        <f>K182+L182+M182+N182</f>
        <v>8</v>
      </c>
      <c r="K182" s="391">
        <f t="shared" si="77"/>
        <v>4</v>
      </c>
      <c r="L182" s="391">
        <f t="shared" si="77"/>
        <v>0</v>
      </c>
      <c r="M182" s="391">
        <f t="shared" si="77"/>
        <v>0</v>
      </c>
      <c r="N182" s="391">
        <f t="shared" si="77"/>
        <v>4</v>
      </c>
      <c r="O182" s="391">
        <f t="shared" si="77"/>
        <v>64</v>
      </c>
      <c r="P182" s="28">
        <v>4</v>
      </c>
      <c r="Q182" s="28"/>
      <c r="R182" s="28"/>
      <c r="S182" s="28">
        <v>4</v>
      </c>
      <c r="T182" s="28">
        <v>64</v>
      </c>
      <c r="U182" s="44">
        <f>SUM(P182:T182)/36</f>
        <v>2</v>
      </c>
      <c r="V182" s="28"/>
      <c r="W182" s="28"/>
      <c r="X182" s="28"/>
      <c r="Y182" s="28"/>
      <c r="Z182" s="28"/>
      <c r="AA182" s="44">
        <f>SUM(V182:Z182)/36</f>
        <v>0</v>
      </c>
      <c r="AB182" s="28"/>
      <c r="AC182" s="28"/>
      <c r="AD182" s="28"/>
      <c r="AE182" s="28"/>
      <c r="AF182" s="28"/>
      <c r="AG182" s="44">
        <f>SUM(AB182:AF182)/36</f>
        <v>0</v>
      </c>
      <c r="AH182" s="28"/>
      <c r="AI182" s="28"/>
      <c r="AJ182" s="28"/>
      <c r="AK182" s="28"/>
      <c r="AL182" s="28"/>
      <c r="AM182" s="44">
        <f>SUM(AH182:AL182)/36</f>
        <v>0</v>
      </c>
      <c r="AN182" s="28"/>
      <c r="AO182" s="28"/>
      <c r="AP182" s="28"/>
      <c r="AQ182" s="28"/>
      <c r="AR182" s="28"/>
      <c r="AS182" s="44">
        <f>SUM(AN182:AR182)/36</f>
        <v>0</v>
      </c>
      <c r="AU182" s="8"/>
    </row>
    <row r="183" spans="1:47" s="29" customFormat="1" ht="10.5" customHeight="1" x14ac:dyDescent="0.25">
      <c r="A183" s="93" t="s">
        <v>28</v>
      </c>
      <c r="B183" s="9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U183" s="8"/>
    </row>
  </sheetData>
  <autoFilter ref="A13:AS102"/>
  <mergeCells count="261">
    <mergeCell ref="AQ177:AQ178"/>
    <mergeCell ref="AR177:AR178"/>
    <mergeCell ref="AS177:AS178"/>
    <mergeCell ref="AK177:AK178"/>
    <mergeCell ref="AL177:AL178"/>
    <mergeCell ref="AM177:AM178"/>
    <mergeCell ref="AN177:AN178"/>
    <mergeCell ref="AO177:AO178"/>
    <mergeCell ref="AP177:AP178"/>
    <mergeCell ref="AE177:AE178"/>
    <mergeCell ref="AF177:AF178"/>
    <mergeCell ref="AG177:AG178"/>
    <mergeCell ref="AH177:AH178"/>
    <mergeCell ref="AI177:AI178"/>
    <mergeCell ref="AJ177:AJ178"/>
    <mergeCell ref="Y177:Y178"/>
    <mergeCell ref="Z177:Z178"/>
    <mergeCell ref="AA177:AA178"/>
    <mergeCell ref="AB177:AB178"/>
    <mergeCell ref="AC177:AC178"/>
    <mergeCell ref="AD177:AD178"/>
    <mergeCell ref="A177:A178"/>
    <mergeCell ref="B177:B178"/>
    <mergeCell ref="C177:C178"/>
    <mergeCell ref="D177:D178"/>
    <mergeCell ref="E177:E178"/>
    <mergeCell ref="F177:F178"/>
    <mergeCell ref="C171:G171"/>
    <mergeCell ref="R171:T171"/>
    <mergeCell ref="X171:Z171"/>
    <mergeCell ref="S177:S178"/>
    <mergeCell ref="T177:T178"/>
    <mergeCell ref="U177:U178"/>
    <mergeCell ref="V177:V178"/>
    <mergeCell ref="W177:W178"/>
    <mergeCell ref="X177:X178"/>
    <mergeCell ref="G177:G178"/>
    <mergeCell ref="H177:H178"/>
    <mergeCell ref="I177:O177"/>
    <mergeCell ref="P177:P178"/>
    <mergeCell ref="Q177:Q178"/>
    <mergeCell ref="R177:R178"/>
    <mergeCell ref="AD171:AF171"/>
    <mergeCell ref="AJ171:AL171"/>
    <mergeCell ref="C174:G174"/>
    <mergeCell ref="R174:S174"/>
    <mergeCell ref="X174:Y174"/>
    <mergeCell ref="AD174:AE174"/>
    <mergeCell ref="AJ174:AK174"/>
    <mergeCell ref="AH169:AI170"/>
    <mergeCell ref="AJ169:AL169"/>
    <mergeCell ref="G169:G170"/>
    <mergeCell ref="H169:H170"/>
    <mergeCell ref="I169:O169"/>
    <mergeCell ref="P169:Q170"/>
    <mergeCell ref="R169:T169"/>
    <mergeCell ref="U169:U170"/>
    <mergeCell ref="K170:N170"/>
    <mergeCell ref="R170:S170"/>
    <mergeCell ref="AS169:AS170"/>
    <mergeCell ref="AJ170:AK170"/>
    <mergeCell ref="V169:W170"/>
    <mergeCell ref="X169:Z169"/>
    <mergeCell ref="AA169:AA170"/>
    <mergeCell ref="AB169:AC170"/>
    <mergeCell ref="AD169:AF169"/>
    <mergeCell ref="AG169:AG170"/>
    <mergeCell ref="X170:Y170"/>
    <mergeCell ref="AD170:AE170"/>
    <mergeCell ref="AD163:AE163"/>
    <mergeCell ref="AH163:AI163"/>
    <mergeCell ref="AJ163:AK163"/>
    <mergeCell ref="AN163:AO163"/>
    <mergeCell ref="A169:A170"/>
    <mergeCell ref="B169:B170"/>
    <mergeCell ref="C169:C170"/>
    <mergeCell ref="D169:D170"/>
    <mergeCell ref="E169:E170"/>
    <mergeCell ref="F169:F170"/>
    <mergeCell ref="L163:N163"/>
    <mergeCell ref="P163:Q163"/>
    <mergeCell ref="R163:S163"/>
    <mergeCell ref="V163:W163"/>
    <mergeCell ref="X163:Y163"/>
    <mergeCell ref="AB163:AC163"/>
    <mergeCell ref="AM169:AM170"/>
    <mergeCell ref="AN169:AN170"/>
    <mergeCell ref="AO169:AR169"/>
    <mergeCell ref="AB162:AC162"/>
    <mergeCell ref="AD162:AE162"/>
    <mergeCell ref="AH162:AI162"/>
    <mergeCell ref="AJ162:AK162"/>
    <mergeCell ref="AN162:AO162"/>
    <mergeCell ref="AP162:AQ162"/>
    <mergeCell ref="AD161:AE161"/>
    <mergeCell ref="AH161:AI161"/>
    <mergeCell ref="AJ161:AK161"/>
    <mergeCell ref="AN161:AO161"/>
    <mergeCell ref="AP161:AQ161"/>
    <mergeCell ref="AB161:AC161"/>
    <mergeCell ref="L162:N162"/>
    <mergeCell ref="P162:Q162"/>
    <mergeCell ref="R162:S162"/>
    <mergeCell ref="V162:W162"/>
    <mergeCell ref="X162:Y162"/>
    <mergeCell ref="L161:N161"/>
    <mergeCell ref="P161:Q161"/>
    <mergeCell ref="R161:S161"/>
    <mergeCell ref="V161:W161"/>
    <mergeCell ref="X161:Y161"/>
    <mergeCell ref="AB160:AC160"/>
    <mergeCell ref="AD160:AE160"/>
    <mergeCell ref="AH160:AI160"/>
    <mergeCell ref="AJ160:AK160"/>
    <mergeCell ref="AN160:AO160"/>
    <mergeCell ref="AP160:AQ160"/>
    <mergeCell ref="C160:G160"/>
    <mergeCell ref="L160:N160"/>
    <mergeCell ref="P160:Q160"/>
    <mergeCell ref="R160:S160"/>
    <mergeCell ref="V160:W160"/>
    <mergeCell ref="X160:Y160"/>
    <mergeCell ref="AP155:AQ155"/>
    <mergeCell ref="C158:G158"/>
    <mergeCell ref="L158:N158"/>
    <mergeCell ref="P158:Q158"/>
    <mergeCell ref="R158:S158"/>
    <mergeCell ref="V158:W158"/>
    <mergeCell ref="L155:N155"/>
    <mergeCell ref="P155:Q155"/>
    <mergeCell ref="R155:S155"/>
    <mergeCell ref="V155:W155"/>
    <mergeCell ref="X155:Y155"/>
    <mergeCell ref="AB155:AC155"/>
    <mergeCell ref="X158:Y158"/>
    <mergeCell ref="AB158:AC158"/>
    <mergeCell ref="AD158:AE158"/>
    <mergeCell ref="AH158:AI158"/>
    <mergeCell ref="AJ158:AK158"/>
    <mergeCell ref="AN158:AO158"/>
    <mergeCell ref="AD155:AE155"/>
    <mergeCell ref="AH155:AI155"/>
    <mergeCell ref="AJ155:AK155"/>
    <mergeCell ref="AN155:AO155"/>
    <mergeCell ref="AB154:AC154"/>
    <mergeCell ref="AD154:AE154"/>
    <mergeCell ref="AH154:AI154"/>
    <mergeCell ref="AJ154:AK154"/>
    <mergeCell ref="AN154:AO154"/>
    <mergeCell ref="AP154:AQ154"/>
    <mergeCell ref="C154:G154"/>
    <mergeCell ref="L154:N154"/>
    <mergeCell ref="P154:Q154"/>
    <mergeCell ref="R154:S154"/>
    <mergeCell ref="V154:W154"/>
    <mergeCell ref="X154:Y154"/>
    <mergeCell ref="AB153:AC153"/>
    <mergeCell ref="AD153:AE153"/>
    <mergeCell ref="AH153:AI153"/>
    <mergeCell ref="AJ153:AK153"/>
    <mergeCell ref="AN153:AO153"/>
    <mergeCell ref="AP153:AQ153"/>
    <mergeCell ref="C153:G153"/>
    <mergeCell ref="L153:N153"/>
    <mergeCell ref="P153:Q153"/>
    <mergeCell ref="R153:S153"/>
    <mergeCell ref="V153:W153"/>
    <mergeCell ref="X153:Y153"/>
    <mergeCell ref="AM151:AM152"/>
    <mergeCell ref="AN151:AO152"/>
    <mergeCell ref="AP151:AR151"/>
    <mergeCell ref="AS151:AS152"/>
    <mergeCell ref="R152:S152"/>
    <mergeCell ref="X152:Y152"/>
    <mergeCell ref="AD152:AE152"/>
    <mergeCell ref="AJ152:AK152"/>
    <mergeCell ref="AP152:AQ152"/>
    <mergeCell ref="AA151:AA152"/>
    <mergeCell ref="AB151:AC152"/>
    <mergeCell ref="AD151:AF151"/>
    <mergeCell ref="AG151:AG152"/>
    <mergeCell ref="AH151:AI152"/>
    <mergeCell ref="AJ151:AL151"/>
    <mergeCell ref="O151:O152"/>
    <mergeCell ref="P151:Q152"/>
    <mergeCell ref="R151:T151"/>
    <mergeCell ref="U151:U152"/>
    <mergeCell ref="V151:W152"/>
    <mergeCell ref="X151:Z151"/>
    <mergeCell ref="G151:G152"/>
    <mergeCell ref="H151:H152"/>
    <mergeCell ref="I151:I152"/>
    <mergeCell ref="J151:J152"/>
    <mergeCell ref="K151:K152"/>
    <mergeCell ref="L151:N152"/>
    <mergeCell ref="AP4:AP6"/>
    <mergeCell ref="AQ4:AQ6"/>
    <mergeCell ref="AR4:AR6"/>
    <mergeCell ref="AS4:AS6"/>
    <mergeCell ref="A151:A152"/>
    <mergeCell ref="B151:B152"/>
    <mergeCell ref="C151:C152"/>
    <mergeCell ref="D151:D152"/>
    <mergeCell ref="E151:E152"/>
    <mergeCell ref="F151:F152"/>
    <mergeCell ref="AJ4:AJ6"/>
    <mergeCell ref="AK4:AK6"/>
    <mergeCell ref="AL4:AL6"/>
    <mergeCell ref="AM4:AM6"/>
    <mergeCell ref="AN4:AN6"/>
    <mergeCell ref="AO4:AO6"/>
    <mergeCell ref="AD4:AD6"/>
    <mergeCell ref="AE4:AE6"/>
    <mergeCell ref="AF4:AF6"/>
    <mergeCell ref="AG4:AG6"/>
    <mergeCell ref="AH4:AH6"/>
    <mergeCell ref="AI4:AI6"/>
    <mergeCell ref="X4:X6"/>
    <mergeCell ref="Y4:Y6"/>
    <mergeCell ref="K3:N3"/>
    <mergeCell ref="O3:O6"/>
    <mergeCell ref="V2:Z3"/>
    <mergeCell ref="AA2:AA3"/>
    <mergeCell ref="AB2:AF3"/>
    <mergeCell ref="AG2:AG3"/>
    <mergeCell ref="AH2:AL3"/>
    <mergeCell ref="AM2:AM3"/>
    <mergeCell ref="Z4:Z6"/>
    <mergeCell ref="AA4:AA6"/>
    <mergeCell ref="AB4:AB6"/>
    <mergeCell ref="AC4:AC6"/>
    <mergeCell ref="R4:R6"/>
    <mergeCell ref="S4:S6"/>
    <mergeCell ref="T4:T6"/>
    <mergeCell ref="U4:U6"/>
    <mergeCell ref="V4:V6"/>
    <mergeCell ref="W4:W6"/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K4:K6"/>
    <mergeCell ref="L4:L6"/>
    <mergeCell ref="M4:M6"/>
    <mergeCell ref="N4:N6"/>
    <mergeCell ref="P4:P6"/>
    <mergeCell ref="Q4:Q6"/>
    <mergeCell ref="AN2:AR3"/>
    <mergeCell ref="AS2:AS3"/>
    <mergeCell ref="C3:C6"/>
    <mergeCell ref="D3:D6"/>
    <mergeCell ref="E3:E6"/>
    <mergeCell ref="F3:F6"/>
    <mergeCell ref="G3:G6"/>
    <mergeCell ref="J3:J6"/>
  </mergeCells>
  <conditionalFormatting sqref="O49">
    <cfRule type="cellIs" dxfId="106" priority="108" stopIfTrue="1" operator="notEqual">
      <formula>#REF!-#REF!</formula>
    </cfRule>
  </conditionalFormatting>
  <conditionalFormatting sqref="I14 I49 I93">
    <cfRule type="cellIs" dxfId="105" priority="109" stopIfTrue="1" operator="notEqual">
      <formula>#REF!</formula>
    </cfRule>
  </conditionalFormatting>
  <conditionalFormatting sqref="I109">
    <cfRule type="cellIs" dxfId="104" priority="107" stopIfTrue="1" operator="notEqual">
      <formula>#REF!</formula>
    </cfRule>
  </conditionalFormatting>
  <conditionalFormatting sqref="I114 I67:I80 I84:I97 I15 I18:I64">
    <cfRule type="cellIs" dxfId="103" priority="106" stopIfTrue="1" operator="notEqual">
      <formula>#REF!</formula>
    </cfRule>
  </conditionalFormatting>
  <conditionalFormatting sqref="I129">
    <cfRule type="cellIs" dxfId="102" priority="105" stopIfTrue="1" operator="notEqual">
      <formula>#REF!</formula>
    </cfRule>
  </conditionalFormatting>
  <conditionalFormatting sqref="I134">
    <cfRule type="cellIs" dxfId="101" priority="104" stopIfTrue="1" operator="notEqual">
      <formula>#REF!</formula>
    </cfRule>
  </conditionalFormatting>
  <conditionalFormatting sqref="I139">
    <cfRule type="cellIs" dxfId="100" priority="103" stopIfTrue="1" operator="notEqual">
      <formula>#REF!</formula>
    </cfRule>
  </conditionalFormatting>
  <conditionalFormatting sqref="I144">
    <cfRule type="cellIs" dxfId="99" priority="102" stopIfTrue="1" operator="notEqual">
      <formula>#REF!</formula>
    </cfRule>
  </conditionalFormatting>
  <conditionalFormatting sqref="I148">
    <cfRule type="cellIs" dxfId="98" priority="101" stopIfTrue="1" operator="notEqual">
      <formula>#REF!</formula>
    </cfRule>
  </conditionalFormatting>
  <conditionalFormatting sqref="O109">
    <cfRule type="cellIs" dxfId="97" priority="100" stopIfTrue="1" operator="notEqual">
      <formula>#REF!-#REF!</formula>
    </cfRule>
  </conditionalFormatting>
  <conditionalFormatting sqref="O14">
    <cfRule type="cellIs" dxfId="96" priority="99" stopIfTrue="1" operator="notEqual">
      <formula>#REF!-$J$17</formula>
    </cfRule>
  </conditionalFormatting>
  <conditionalFormatting sqref="I171:O171 K173:N173 H128:H168 U128:U168 AA128:AA168 AG128:AG168 AM128:AM168 AS128:AS168 AA105 AG105 AM105 AS105 H107:H117 U107:U117 AA107:AA117 AG107:AG117 AM107:AM117 AS107:AS117 U103:U105 AA103 AG103 AM103 AS103 H103:H105 H67:H99 AS67:AS82 AM67:AM82 AG67:AG82 AA67:AA82 U67:U82 U84:U99 AA84:AA99 AG84:AG99 AM84:AM99 AS84:AS99 I83:AS83 U10:U15 AA10:AA15 AG10:AG64 AM10:AM64 AS10:AS64 H10:H15 H18:H64 AA18:AA64 U18:U64">
    <cfRule type="expression" dxfId="95" priority="98">
      <formula>H10&lt;&gt;INT(H10)</formula>
    </cfRule>
  </conditionalFormatting>
  <conditionalFormatting sqref="H171:H174">
    <cfRule type="expression" dxfId="94" priority="91">
      <formula>H171&lt;&gt;INT(H171)</formula>
    </cfRule>
  </conditionalFormatting>
  <conditionalFormatting sqref="I106">
    <cfRule type="cellIs" dxfId="93" priority="97" stopIfTrue="1" operator="notEqual">
      <formula>#REF!</formula>
    </cfRule>
  </conditionalFormatting>
  <conditionalFormatting sqref="H106 AS106 U106 AA106 AG106 AM106">
    <cfRule type="expression" dxfId="92" priority="96">
      <formula>H106&lt;&gt;INT(H106)</formula>
    </cfRule>
  </conditionalFormatting>
  <conditionalFormatting sqref="H169:H170 AS169:AS170 AM169:AM170 AG169:AG170 AA169:AA170 U169:U170 U172 AA172 AG172 AM172 AS172 U174:U178 AA174:AA178 AG174:AG178 AM174:AM178 AS175:AS178 H175:H178">
    <cfRule type="expression" dxfId="91" priority="95" stopIfTrue="1">
      <formula>H169&lt;&gt;INT(H169)</formula>
    </cfRule>
  </conditionalFormatting>
  <conditionalFormatting sqref="AS173 U173 AA173 AG173 AM173">
    <cfRule type="expression" dxfId="90" priority="94">
      <formula>U173&lt;&gt;INT(U173)</formula>
    </cfRule>
  </conditionalFormatting>
  <conditionalFormatting sqref="U171 AA171 AG171 AM171">
    <cfRule type="expression" dxfId="89" priority="93">
      <formula>U171&lt;&gt;INT(U171)</formula>
    </cfRule>
  </conditionalFormatting>
  <conditionalFormatting sqref="AS174">
    <cfRule type="expression" dxfId="88" priority="92">
      <formula>AS174&lt;&gt;INT(AS174)</formula>
    </cfRule>
  </conditionalFormatting>
  <conditionalFormatting sqref="AS179:AS181 H179 U179:U181 AA179:AA181 AG179:AG181 AM179:AM181">
    <cfRule type="expression" dxfId="87" priority="90">
      <formula>H179&lt;&gt;INT(H179)</formula>
    </cfRule>
  </conditionalFormatting>
  <conditionalFormatting sqref="AU148:AU166 AU168:AU181 AU128:AU144 AU103:AU117 AU67:AU99 AU1:AU64 AU183:AU1048576">
    <cfRule type="containsText" dxfId="86" priority="89" operator="containsText" text="ЛОЖЬ">
      <formula>NOT(ISERROR(SEARCH("ЛОЖЬ",AU1)))</formula>
    </cfRule>
  </conditionalFormatting>
  <conditionalFormatting sqref="AU167">
    <cfRule type="containsText" dxfId="85" priority="88" operator="containsText" text="ЛОЖЬ">
      <formula>NOT(ISERROR(SEARCH("ЛОЖЬ",AU167)))</formula>
    </cfRule>
  </conditionalFormatting>
  <conditionalFormatting sqref="AU145">
    <cfRule type="containsText" dxfId="84" priority="87" operator="containsText" text="ЛОЖЬ">
      <formula>NOT(ISERROR(SEARCH("ЛОЖЬ",AU145)))</formula>
    </cfRule>
  </conditionalFormatting>
  <conditionalFormatting sqref="AU147">
    <cfRule type="containsText" dxfId="83" priority="86" operator="containsText" text="ЛОЖЬ">
      <formula>NOT(ISERROR(SEARCH("ЛОЖЬ",AU147)))</formula>
    </cfRule>
  </conditionalFormatting>
  <conditionalFormatting sqref="AU146">
    <cfRule type="containsText" dxfId="82" priority="85" operator="containsText" text="ЛОЖЬ">
      <formula>NOT(ISERROR(SEARCH("ЛОЖЬ",AU146)))</formula>
    </cfRule>
  </conditionalFormatting>
  <conditionalFormatting sqref="AU151">
    <cfRule type="containsText" dxfId="81" priority="84" operator="containsText" text="ЛОЖЬ">
      <formula>NOT(ISERROR(SEARCH("ЛОЖЬ",AU151)))</formula>
    </cfRule>
  </conditionalFormatting>
  <conditionalFormatting sqref="AU168">
    <cfRule type="containsText" dxfId="80" priority="83" operator="containsText" text="ЛОЖЬ">
      <formula>NOT(ISERROR(SEARCH("ЛОЖЬ",AU168)))</formula>
    </cfRule>
  </conditionalFormatting>
  <conditionalFormatting sqref="AU98:AU99">
    <cfRule type="containsText" dxfId="79" priority="82" operator="containsText" text="ЛОЖЬ">
      <formula>NOT(ISERROR(SEARCH("ЛОЖЬ",AU98)))</formula>
    </cfRule>
  </conditionalFormatting>
  <conditionalFormatting sqref="AU153">
    <cfRule type="containsText" dxfId="78" priority="81" operator="containsText" text="ЛОЖЬ">
      <formula>NOT(ISERROR(SEARCH("ЛОЖЬ",AU153)))</formula>
    </cfRule>
  </conditionalFormatting>
  <conditionalFormatting sqref="AU171">
    <cfRule type="containsText" dxfId="77" priority="80" operator="containsText" text="ЛОЖЬ">
      <formula>NOT(ISERROR(SEARCH("ЛОЖЬ",AU171)))</formula>
    </cfRule>
  </conditionalFormatting>
  <conditionalFormatting sqref="O97 O94:O95 O67:O80 O15 O18:O64">
    <cfRule type="cellIs" dxfId="76" priority="79" stopIfTrue="1" operator="notEqual">
      <formula>#REF!-$J$17</formula>
    </cfRule>
  </conditionalFormatting>
  <conditionalFormatting sqref="O64 O52:O57 O84:O97">
    <cfRule type="cellIs" dxfId="75" priority="78" stopIfTrue="1" operator="notEqual">
      <formula>#REF!-#REF!</formula>
    </cfRule>
  </conditionalFormatting>
  <conditionalFormatting sqref="O114">
    <cfRule type="cellIs" dxfId="74" priority="77" stopIfTrue="1" operator="notEqual">
      <formula>#REF!-#REF!</formula>
    </cfRule>
  </conditionalFormatting>
  <conditionalFormatting sqref="O129">
    <cfRule type="cellIs" dxfId="73" priority="76" stopIfTrue="1" operator="notEqual">
      <formula>#REF!-#REF!</formula>
    </cfRule>
  </conditionalFormatting>
  <conditionalFormatting sqref="O134">
    <cfRule type="cellIs" dxfId="72" priority="75" stopIfTrue="1" operator="notEqual">
      <formula>#REF!-#REF!</formula>
    </cfRule>
  </conditionalFormatting>
  <conditionalFormatting sqref="O139">
    <cfRule type="cellIs" dxfId="71" priority="74" stopIfTrue="1" operator="notEqual">
      <formula>#REF!-#REF!</formula>
    </cfRule>
  </conditionalFormatting>
  <conditionalFormatting sqref="O144">
    <cfRule type="cellIs" dxfId="70" priority="73" stopIfTrue="1" operator="notEqual">
      <formula>#REF!-#REF!</formula>
    </cfRule>
  </conditionalFormatting>
  <conditionalFormatting sqref="O148">
    <cfRule type="cellIs" dxfId="69" priority="72" stopIfTrue="1" operator="notEqual">
      <formula>#REF!-#REF!</formula>
    </cfRule>
  </conditionalFormatting>
  <conditionalFormatting sqref="O106">
    <cfRule type="cellIs" dxfId="68" priority="71" stopIfTrue="1" operator="notEqual">
      <formula>#REF!-#REF!</formula>
    </cfRule>
  </conditionalFormatting>
  <conditionalFormatting sqref="I119">
    <cfRule type="cellIs" dxfId="67" priority="70" stopIfTrue="1" operator="notEqual">
      <formula>#REF!</formula>
    </cfRule>
  </conditionalFormatting>
  <conditionalFormatting sqref="H118:H121 U118:U121 AA118:AA121 AG118:AG121 AM118:AM121 AS118:AS121">
    <cfRule type="expression" dxfId="66" priority="69">
      <formula>H118&lt;&gt;INT(H118)</formula>
    </cfRule>
  </conditionalFormatting>
  <conditionalFormatting sqref="AU118:AU121">
    <cfRule type="containsText" dxfId="65" priority="68" operator="containsText" text="ЛОЖЬ">
      <formula>NOT(ISERROR(SEARCH("ЛОЖЬ",AU118)))</formula>
    </cfRule>
  </conditionalFormatting>
  <conditionalFormatting sqref="O119 O52:O60">
    <cfRule type="cellIs" dxfId="64" priority="67" stopIfTrue="1" operator="notEqual">
      <formula>#REF!-#REF!</formula>
    </cfRule>
  </conditionalFormatting>
  <conditionalFormatting sqref="I124 I52:I60">
    <cfRule type="cellIs" dxfId="63" priority="66" stopIfTrue="1" operator="notEqual">
      <formula>#REF!</formula>
    </cfRule>
  </conditionalFormatting>
  <conditionalFormatting sqref="H123:H126 U123:U126 AA123:AA126 AG123:AG126 AM123:AM126 AS123:AS126">
    <cfRule type="expression" dxfId="62" priority="65">
      <formula>H123&lt;&gt;INT(H123)</formula>
    </cfRule>
  </conditionalFormatting>
  <conditionalFormatting sqref="AU123:AU126">
    <cfRule type="containsText" dxfId="61" priority="64" operator="containsText" text="ЛОЖЬ">
      <formula>NOT(ISERROR(SEARCH("ЛОЖЬ",AU123)))</formula>
    </cfRule>
  </conditionalFormatting>
  <conditionalFormatting sqref="O124">
    <cfRule type="cellIs" dxfId="60" priority="63" stopIfTrue="1" operator="notEqual">
      <formula>#REF!-#REF!</formula>
    </cfRule>
  </conditionalFormatting>
  <conditionalFormatting sqref="AS122 AM122 AG122 AA122 U122 H122">
    <cfRule type="expression" dxfId="59" priority="62">
      <formula>H122&lt;&gt;INT(H122)</formula>
    </cfRule>
  </conditionalFormatting>
  <conditionalFormatting sqref="AU122">
    <cfRule type="containsText" dxfId="58" priority="61" operator="containsText" text="ЛОЖЬ">
      <formula>NOT(ISERROR(SEARCH("ЛОЖЬ",AU122)))</formula>
    </cfRule>
  </conditionalFormatting>
  <conditionalFormatting sqref="AS127 AM127 AG127 AA127 U127 H127">
    <cfRule type="expression" dxfId="57" priority="60">
      <formula>H127&lt;&gt;INT(H127)</formula>
    </cfRule>
  </conditionalFormatting>
  <conditionalFormatting sqref="AU127">
    <cfRule type="containsText" dxfId="56" priority="59" operator="containsText" text="ЛОЖЬ">
      <formula>NOT(ISERROR(SEARCH("ЛОЖЬ",AU127)))</formula>
    </cfRule>
  </conditionalFormatting>
  <conditionalFormatting sqref="I104:O104">
    <cfRule type="expression" dxfId="55" priority="58">
      <formula>I104&lt;&gt;INT(I104)</formula>
    </cfRule>
  </conditionalFormatting>
  <conditionalFormatting sqref="AA104">
    <cfRule type="expression" dxfId="54" priority="57">
      <formula>AA104&lt;&gt;INT(AA104)</formula>
    </cfRule>
  </conditionalFormatting>
  <conditionalFormatting sqref="AG104">
    <cfRule type="expression" dxfId="53" priority="56">
      <formula>AG104&lt;&gt;INT(AG104)</formula>
    </cfRule>
  </conditionalFormatting>
  <conditionalFormatting sqref="AM104">
    <cfRule type="expression" dxfId="52" priority="55">
      <formula>AM104&lt;&gt;INT(AM104)</formula>
    </cfRule>
  </conditionalFormatting>
  <conditionalFormatting sqref="AS104">
    <cfRule type="expression" dxfId="51" priority="54">
      <formula>AS104&lt;&gt;INT(AS104)</formula>
    </cfRule>
  </conditionalFormatting>
  <conditionalFormatting sqref="U97 AA97 AG97 AM97 AS97 H97">
    <cfRule type="expression" dxfId="50" priority="53">
      <formula>H97&lt;&gt;INT(H97)</formula>
    </cfRule>
  </conditionalFormatting>
  <conditionalFormatting sqref="I97">
    <cfRule type="cellIs" dxfId="49" priority="52" stopIfTrue="1" operator="notEqual">
      <formula>#REF!</formula>
    </cfRule>
  </conditionalFormatting>
  <conditionalFormatting sqref="O97">
    <cfRule type="cellIs" dxfId="48" priority="51" stopIfTrue="1" operator="notEqual">
      <formula>#REF!-$J$17</formula>
    </cfRule>
  </conditionalFormatting>
  <conditionalFormatting sqref="I98:I99">
    <cfRule type="cellIs" dxfId="47" priority="50" stopIfTrue="1" operator="notEqual">
      <formula>#REF!</formula>
    </cfRule>
  </conditionalFormatting>
  <conditionalFormatting sqref="O98:O99">
    <cfRule type="cellIs" dxfId="46" priority="49" stopIfTrue="1" operator="notEqual">
      <formula>#REF!-$J$17</formula>
    </cfRule>
  </conditionalFormatting>
  <conditionalFormatting sqref="I99">
    <cfRule type="cellIs" dxfId="45" priority="48" stopIfTrue="1" operator="notEqual">
      <formula>#REF!</formula>
    </cfRule>
  </conditionalFormatting>
  <conditionalFormatting sqref="O99">
    <cfRule type="cellIs" dxfId="44" priority="47" stopIfTrue="1" operator="notEqual">
      <formula>#REF!-#REF!</formula>
    </cfRule>
  </conditionalFormatting>
  <conditionalFormatting sqref="B91:B92">
    <cfRule type="expression" dxfId="43" priority="45" stopIfTrue="1">
      <formula>$GA91&gt;0</formula>
    </cfRule>
    <cfRule type="expression" dxfId="42" priority="46" stopIfTrue="1">
      <formula>$GB91&gt;0</formula>
    </cfRule>
  </conditionalFormatting>
  <conditionalFormatting sqref="I109">
    <cfRule type="cellIs" dxfId="41" priority="44" stopIfTrue="1" operator="notEqual">
      <formula>#REF!</formula>
    </cfRule>
  </conditionalFormatting>
  <conditionalFormatting sqref="O109">
    <cfRule type="cellIs" dxfId="40" priority="43" stopIfTrue="1" operator="notEqual">
      <formula>#REF!-#REF!</formula>
    </cfRule>
  </conditionalFormatting>
  <conditionalFormatting sqref="I114">
    <cfRule type="cellIs" dxfId="39" priority="42" stopIfTrue="1" operator="notEqual">
      <formula>#REF!</formula>
    </cfRule>
  </conditionalFormatting>
  <conditionalFormatting sqref="O114">
    <cfRule type="cellIs" dxfId="38" priority="41" stopIfTrue="1" operator="notEqual">
      <formula>#REF!-#REF!</formula>
    </cfRule>
  </conditionalFormatting>
  <conditionalFormatting sqref="U100 AA100 AG100 AM100 AS100 H100">
    <cfRule type="expression" dxfId="37" priority="33">
      <formula>H100&lt;&gt;INT(H100)</formula>
    </cfRule>
  </conditionalFormatting>
  <conditionalFormatting sqref="I100">
    <cfRule type="cellIs" dxfId="36" priority="32" stopIfTrue="1" operator="notEqual">
      <formula>#REF!</formula>
    </cfRule>
  </conditionalFormatting>
  <conditionalFormatting sqref="AU100">
    <cfRule type="containsText" dxfId="35" priority="31" operator="containsText" text="ЛОЖЬ">
      <formula>NOT(ISERROR(SEARCH("ЛОЖЬ",AU100)))</formula>
    </cfRule>
  </conditionalFormatting>
  <conditionalFormatting sqref="O100">
    <cfRule type="cellIs" dxfId="34" priority="30" stopIfTrue="1" operator="notEqual">
      <formula>#REF!-$J$17</formula>
    </cfRule>
  </conditionalFormatting>
  <conditionalFormatting sqref="O100">
    <cfRule type="cellIs" dxfId="33" priority="29" stopIfTrue="1" operator="notEqual">
      <formula>#REF!-#REF!</formula>
    </cfRule>
  </conditionalFormatting>
  <conditionalFormatting sqref="O100">
    <cfRule type="cellIs" dxfId="32" priority="28" stopIfTrue="1" operator="notEqual">
      <formula>#REF!-#REF!</formula>
    </cfRule>
  </conditionalFormatting>
  <conditionalFormatting sqref="I100">
    <cfRule type="cellIs" dxfId="31" priority="27" stopIfTrue="1" operator="notEqual">
      <formula>#REF!</formula>
    </cfRule>
  </conditionalFormatting>
  <conditionalFormatting sqref="I101">
    <cfRule type="cellIs" dxfId="30" priority="26" stopIfTrue="1" operator="notEqual">
      <formula>#REF!</formula>
    </cfRule>
  </conditionalFormatting>
  <conditionalFormatting sqref="U101 AA101 AG101 AM101 AS101 H101">
    <cfRule type="expression" dxfId="29" priority="25">
      <formula>H101&lt;&gt;INT(H101)</formula>
    </cfRule>
  </conditionalFormatting>
  <conditionalFormatting sqref="AU101">
    <cfRule type="containsText" dxfId="28" priority="24" operator="containsText" text="ЛОЖЬ">
      <formula>NOT(ISERROR(SEARCH("ЛОЖЬ",AU101)))</formula>
    </cfRule>
  </conditionalFormatting>
  <conditionalFormatting sqref="O101">
    <cfRule type="cellIs" dxfId="27" priority="23" stopIfTrue="1" operator="notEqual">
      <formula>#REF!-$J$17</formula>
    </cfRule>
  </conditionalFormatting>
  <conditionalFormatting sqref="O101">
    <cfRule type="cellIs" dxfId="26" priority="22" stopIfTrue="1" operator="notEqual">
      <formula>#REF!-#REF!</formula>
    </cfRule>
  </conditionalFormatting>
  <conditionalFormatting sqref="I101">
    <cfRule type="cellIs" dxfId="25" priority="21" stopIfTrue="1" operator="notEqual">
      <formula>#REF!</formula>
    </cfRule>
  </conditionalFormatting>
  <conditionalFormatting sqref="H65 AS65 AM65 AG65 AA65 U65">
    <cfRule type="expression" dxfId="24" priority="20">
      <formula>H65&lt;&gt;INT(H65)</formula>
    </cfRule>
  </conditionalFormatting>
  <conditionalFormatting sqref="AU65">
    <cfRule type="containsText" dxfId="23" priority="19" operator="containsText" text="ЛОЖЬ">
      <formula>NOT(ISERROR(SEARCH("ЛОЖЬ",AU65)))</formula>
    </cfRule>
  </conditionalFormatting>
  <conditionalFormatting sqref="AU65">
    <cfRule type="containsText" dxfId="22" priority="18" operator="containsText" text="ЛОЖЬ">
      <formula>NOT(ISERROR(SEARCH("ЛОЖЬ",AU65)))</formula>
    </cfRule>
  </conditionalFormatting>
  <conditionalFormatting sqref="I65">
    <cfRule type="cellIs" dxfId="21" priority="17" stopIfTrue="1" operator="notEqual">
      <formula>#REF!</formula>
    </cfRule>
  </conditionalFormatting>
  <conditionalFormatting sqref="O65">
    <cfRule type="cellIs" dxfId="20" priority="16" stopIfTrue="1" operator="notEqual">
      <formula>#REF!-$J$17</formula>
    </cfRule>
  </conditionalFormatting>
  <conditionalFormatting sqref="I65">
    <cfRule type="cellIs" dxfId="19" priority="15" stopIfTrue="1" operator="notEqual">
      <formula>#REF!</formula>
    </cfRule>
  </conditionalFormatting>
  <conditionalFormatting sqref="O65">
    <cfRule type="cellIs" dxfId="18" priority="14" stopIfTrue="1" operator="notEqual">
      <formula>#REF!-#REF!</formula>
    </cfRule>
  </conditionalFormatting>
  <conditionalFormatting sqref="H66 AS66 AM66 AG66 AA66 U66">
    <cfRule type="expression" dxfId="17" priority="13">
      <formula>H66&lt;&gt;INT(H66)</formula>
    </cfRule>
  </conditionalFormatting>
  <conditionalFormatting sqref="I66">
    <cfRule type="cellIs" dxfId="16" priority="12" stopIfTrue="1" operator="notEqual">
      <formula>#REF!</formula>
    </cfRule>
  </conditionalFormatting>
  <conditionalFormatting sqref="AU66">
    <cfRule type="containsText" dxfId="15" priority="11" operator="containsText" text="ЛОЖЬ">
      <formula>NOT(ISERROR(SEARCH("ЛОЖЬ",AU66)))</formula>
    </cfRule>
  </conditionalFormatting>
  <conditionalFormatting sqref="O66">
    <cfRule type="cellIs" dxfId="14" priority="10" stopIfTrue="1" operator="notEqual">
      <formula>#REF!-#REF!</formula>
    </cfRule>
  </conditionalFormatting>
  <conditionalFormatting sqref="I102">
    <cfRule type="cellIs" dxfId="13" priority="9" stopIfTrue="1" operator="notEqual">
      <formula>#REF!</formula>
    </cfRule>
  </conditionalFormatting>
  <conditionalFormatting sqref="U102 AA102 AG102 AM102 AS102 H102">
    <cfRule type="expression" dxfId="12" priority="8">
      <formula>H102&lt;&gt;INT(H102)</formula>
    </cfRule>
  </conditionalFormatting>
  <conditionalFormatting sqref="AU102">
    <cfRule type="containsText" dxfId="11" priority="7" operator="containsText" text="ЛОЖЬ">
      <formula>NOT(ISERROR(SEARCH("ЛОЖЬ",AU102)))</formula>
    </cfRule>
  </conditionalFormatting>
  <conditionalFormatting sqref="O102">
    <cfRule type="cellIs" dxfId="10" priority="6" stopIfTrue="1" operator="notEqual">
      <formula>#REF!-$J$17</formula>
    </cfRule>
  </conditionalFormatting>
  <conditionalFormatting sqref="O102">
    <cfRule type="cellIs" dxfId="9" priority="5" stopIfTrue="1" operator="notEqual">
      <formula>#REF!-#REF!</formula>
    </cfRule>
  </conditionalFormatting>
  <conditionalFormatting sqref="AU182">
    <cfRule type="containsText" dxfId="8" priority="4" operator="containsText" text="ЛОЖЬ">
      <formula>NOT(ISERROR(SEARCH("ЛОЖЬ",AU182)))</formula>
    </cfRule>
  </conditionalFormatting>
  <conditionalFormatting sqref="AA16:AA17 U16:U17 H16:H17">
    <cfRule type="expression" dxfId="7" priority="3">
      <formula>H16&lt;&gt;INT(H16)</formula>
    </cfRule>
  </conditionalFormatting>
  <conditionalFormatting sqref="I16:I17">
    <cfRule type="cellIs" dxfId="6" priority="2" stopIfTrue="1" operator="notEqual">
      <formula>#REF!</formula>
    </cfRule>
  </conditionalFormatting>
  <conditionalFormatting sqref="O16:O17">
    <cfRule type="cellIs" dxfId="5" priority="1" stopIfTrue="1" operator="notEqual">
      <formula>#REF!-$J$17</formula>
    </cfRule>
  </conditionalFormatting>
  <pageMargins left="0.39370078740157483" right="0.19685039370078741" top="0.15748031496062992" bottom="0.15748031496062992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I851"/>
  <sheetViews>
    <sheetView showGridLines="0" topLeftCell="D217" zoomScaleNormal="100" workbookViewId="0">
      <selection activeCell="E313" sqref="E313"/>
    </sheetView>
  </sheetViews>
  <sheetFormatPr defaultColWidth="12.5703125" defaultRowHeight="15" customHeight="1" x14ac:dyDescent="0.15"/>
  <cols>
    <col min="1" max="1" width="7.140625" style="186" customWidth="1"/>
    <col min="2" max="3" width="0" style="186" hidden="1" customWidth="1"/>
    <col min="4" max="4" width="21.42578125" style="186" customWidth="1"/>
    <col min="5" max="5" width="107.140625" style="186" customWidth="1"/>
    <col min="6" max="254" width="12.5703125" style="186"/>
    <col min="255" max="255" width="7.140625" style="186" customWidth="1"/>
    <col min="256" max="257" width="0" style="186" hidden="1" customWidth="1"/>
    <col min="258" max="258" width="21.42578125" style="186" customWidth="1"/>
    <col min="259" max="260" width="0" style="186" hidden="1" customWidth="1"/>
    <col min="261" max="261" width="107.140625" style="186" customWidth="1"/>
    <col min="262" max="510" width="12.5703125" style="186"/>
    <col min="511" max="511" width="7.140625" style="186" customWidth="1"/>
    <col min="512" max="513" width="0" style="186" hidden="1" customWidth="1"/>
    <col min="514" max="514" width="21.42578125" style="186" customWidth="1"/>
    <col min="515" max="516" width="0" style="186" hidden="1" customWidth="1"/>
    <col min="517" max="517" width="107.140625" style="186" customWidth="1"/>
    <col min="518" max="766" width="12.5703125" style="186"/>
    <col min="767" max="767" width="7.140625" style="186" customWidth="1"/>
    <col min="768" max="769" width="0" style="186" hidden="1" customWidth="1"/>
    <col min="770" max="770" width="21.42578125" style="186" customWidth="1"/>
    <col min="771" max="772" width="0" style="186" hidden="1" customWidth="1"/>
    <col min="773" max="773" width="107.140625" style="186" customWidth="1"/>
    <col min="774" max="1022" width="12.5703125" style="186"/>
    <col min="1023" max="1023" width="7.140625" style="186" customWidth="1"/>
    <col min="1024" max="1025" width="0" style="186" hidden="1" customWidth="1"/>
    <col min="1026" max="1026" width="21.42578125" style="186" customWidth="1"/>
    <col min="1027" max="1028" width="0" style="186" hidden="1" customWidth="1"/>
    <col min="1029" max="1029" width="107.140625" style="186" customWidth="1"/>
    <col min="1030" max="1278" width="12.5703125" style="186"/>
    <col min="1279" max="1279" width="7.140625" style="186" customWidth="1"/>
    <col min="1280" max="1281" width="0" style="186" hidden="1" customWidth="1"/>
    <col min="1282" max="1282" width="21.42578125" style="186" customWidth="1"/>
    <col min="1283" max="1284" width="0" style="186" hidden="1" customWidth="1"/>
    <col min="1285" max="1285" width="107.140625" style="186" customWidth="1"/>
    <col min="1286" max="1534" width="12.5703125" style="186"/>
    <col min="1535" max="1535" width="7.140625" style="186" customWidth="1"/>
    <col min="1536" max="1537" width="0" style="186" hidden="1" customWidth="1"/>
    <col min="1538" max="1538" width="21.42578125" style="186" customWidth="1"/>
    <col min="1539" max="1540" width="0" style="186" hidden="1" customWidth="1"/>
    <col min="1541" max="1541" width="107.140625" style="186" customWidth="1"/>
    <col min="1542" max="1790" width="12.5703125" style="186"/>
    <col min="1791" max="1791" width="7.140625" style="186" customWidth="1"/>
    <col min="1792" max="1793" width="0" style="186" hidden="1" customWidth="1"/>
    <col min="1794" max="1794" width="21.42578125" style="186" customWidth="1"/>
    <col min="1795" max="1796" width="0" style="186" hidden="1" customWidth="1"/>
    <col min="1797" max="1797" width="107.140625" style="186" customWidth="1"/>
    <col min="1798" max="2046" width="12.5703125" style="186"/>
    <col min="2047" max="2047" width="7.140625" style="186" customWidth="1"/>
    <col min="2048" max="2049" width="0" style="186" hidden="1" customWidth="1"/>
    <col min="2050" max="2050" width="21.42578125" style="186" customWidth="1"/>
    <col min="2051" max="2052" width="0" style="186" hidden="1" customWidth="1"/>
    <col min="2053" max="2053" width="107.140625" style="186" customWidth="1"/>
    <col min="2054" max="2302" width="12.5703125" style="186"/>
    <col min="2303" max="2303" width="7.140625" style="186" customWidth="1"/>
    <col min="2304" max="2305" width="0" style="186" hidden="1" customWidth="1"/>
    <col min="2306" max="2306" width="21.42578125" style="186" customWidth="1"/>
    <col min="2307" max="2308" width="0" style="186" hidden="1" customWidth="1"/>
    <col min="2309" max="2309" width="107.140625" style="186" customWidth="1"/>
    <col min="2310" max="2558" width="12.5703125" style="186"/>
    <col min="2559" max="2559" width="7.140625" style="186" customWidth="1"/>
    <col min="2560" max="2561" width="0" style="186" hidden="1" customWidth="1"/>
    <col min="2562" max="2562" width="21.42578125" style="186" customWidth="1"/>
    <col min="2563" max="2564" width="0" style="186" hidden="1" customWidth="1"/>
    <col min="2565" max="2565" width="107.140625" style="186" customWidth="1"/>
    <col min="2566" max="2814" width="12.5703125" style="186"/>
    <col min="2815" max="2815" width="7.140625" style="186" customWidth="1"/>
    <col min="2816" max="2817" width="0" style="186" hidden="1" customWidth="1"/>
    <col min="2818" max="2818" width="21.42578125" style="186" customWidth="1"/>
    <col min="2819" max="2820" width="0" style="186" hidden="1" customWidth="1"/>
    <col min="2821" max="2821" width="107.140625" style="186" customWidth="1"/>
    <col min="2822" max="3070" width="12.5703125" style="186"/>
    <col min="3071" max="3071" width="7.140625" style="186" customWidth="1"/>
    <col min="3072" max="3073" width="0" style="186" hidden="1" customWidth="1"/>
    <col min="3074" max="3074" width="21.42578125" style="186" customWidth="1"/>
    <col min="3075" max="3076" width="0" style="186" hidden="1" customWidth="1"/>
    <col min="3077" max="3077" width="107.140625" style="186" customWidth="1"/>
    <col min="3078" max="3326" width="12.5703125" style="186"/>
    <col min="3327" max="3327" width="7.140625" style="186" customWidth="1"/>
    <col min="3328" max="3329" width="0" style="186" hidden="1" customWidth="1"/>
    <col min="3330" max="3330" width="21.42578125" style="186" customWidth="1"/>
    <col min="3331" max="3332" width="0" style="186" hidden="1" customWidth="1"/>
    <col min="3333" max="3333" width="107.140625" style="186" customWidth="1"/>
    <col min="3334" max="3582" width="12.5703125" style="186"/>
    <col min="3583" max="3583" width="7.140625" style="186" customWidth="1"/>
    <col min="3584" max="3585" width="0" style="186" hidden="1" customWidth="1"/>
    <col min="3586" max="3586" width="21.42578125" style="186" customWidth="1"/>
    <col min="3587" max="3588" width="0" style="186" hidden="1" customWidth="1"/>
    <col min="3589" max="3589" width="107.140625" style="186" customWidth="1"/>
    <col min="3590" max="3838" width="12.5703125" style="186"/>
    <col min="3839" max="3839" width="7.140625" style="186" customWidth="1"/>
    <col min="3840" max="3841" width="0" style="186" hidden="1" customWidth="1"/>
    <col min="3842" max="3842" width="21.42578125" style="186" customWidth="1"/>
    <col min="3843" max="3844" width="0" style="186" hidden="1" customWidth="1"/>
    <col min="3845" max="3845" width="107.140625" style="186" customWidth="1"/>
    <col min="3846" max="4094" width="12.5703125" style="186"/>
    <col min="4095" max="4095" width="7.140625" style="186" customWidth="1"/>
    <col min="4096" max="4097" width="0" style="186" hidden="1" customWidth="1"/>
    <col min="4098" max="4098" width="21.42578125" style="186" customWidth="1"/>
    <col min="4099" max="4100" width="0" style="186" hidden="1" customWidth="1"/>
    <col min="4101" max="4101" width="107.140625" style="186" customWidth="1"/>
    <col min="4102" max="4350" width="12.5703125" style="186"/>
    <col min="4351" max="4351" width="7.140625" style="186" customWidth="1"/>
    <col min="4352" max="4353" width="0" style="186" hidden="1" customWidth="1"/>
    <col min="4354" max="4354" width="21.42578125" style="186" customWidth="1"/>
    <col min="4355" max="4356" width="0" style="186" hidden="1" customWidth="1"/>
    <col min="4357" max="4357" width="107.140625" style="186" customWidth="1"/>
    <col min="4358" max="4606" width="12.5703125" style="186"/>
    <col min="4607" max="4607" width="7.140625" style="186" customWidth="1"/>
    <col min="4608" max="4609" width="0" style="186" hidden="1" customWidth="1"/>
    <col min="4610" max="4610" width="21.42578125" style="186" customWidth="1"/>
    <col min="4611" max="4612" width="0" style="186" hidden="1" customWidth="1"/>
    <col min="4613" max="4613" width="107.140625" style="186" customWidth="1"/>
    <col min="4614" max="4862" width="12.5703125" style="186"/>
    <col min="4863" max="4863" width="7.140625" style="186" customWidth="1"/>
    <col min="4864" max="4865" width="0" style="186" hidden="1" customWidth="1"/>
    <col min="4866" max="4866" width="21.42578125" style="186" customWidth="1"/>
    <col min="4867" max="4868" width="0" style="186" hidden="1" customWidth="1"/>
    <col min="4869" max="4869" width="107.140625" style="186" customWidth="1"/>
    <col min="4870" max="5118" width="12.5703125" style="186"/>
    <col min="5119" max="5119" width="7.140625" style="186" customWidth="1"/>
    <col min="5120" max="5121" width="0" style="186" hidden="1" customWidth="1"/>
    <col min="5122" max="5122" width="21.42578125" style="186" customWidth="1"/>
    <col min="5123" max="5124" width="0" style="186" hidden="1" customWidth="1"/>
    <col min="5125" max="5125" width="107.140625" style="186" customWidth="1"/>
    <col min="5126" max="5374" width="12.5703125" style="186"/>
    <col min="5375" max="5375" width="7.140625" style="186" customWidth="1"/>
    <col min="5376" max="5377" width="0" style="186" hidden="1" customWidth="1"/>
    <col min="5378" max="5378" width="21.42578125" style="186" customWidth="1"/>
    <col min="5379" max="5380" width="0" style="186" hidden="1" customWidth="1"/>
    <col min="5381" max="5381" width="107.140625" style="186" customWidth="1"/>
    <col min="5382" max="5630" width="12.5703125" style="186"/>
    <col min="5631" max="5631" width="7.140625" style="186" customWidth="1"/>
    <col min="5632" max="5633" width="0" style="186" hidden="1" customWidth="1"/>
    <col min="5634" max="5634" width="21.42578125" style="186" customWidth="1"/>
    <col min="5635" max="5636" width="0" style="186" hidden="1" customWidth="1"/>
    <col min="5637" max="5637" width="107.140625" style="186" customWidth="1"/>
    <col min="5638" max="5886" width="12.5703125" style="186"/>
    <col min="5887" max="5887" width="7.140625" style="186" customWidth="1"/>
    <col min="5888" max="5889" width="0" style="186" hidden="1" customWidth="1"/>
    <col min="5890" max="5890" width="21.42578125" style="186" customWidth="1"/>
    <col min="5891" max="5892" width="0" style="186" hidden="1" customWidth="1"/>
    <col min="5893" max="5893" width="107.140625" style="186" customWidth="1"/>
    <col min="5894" max="6142" width="12.5703125" style="186"/>
    <col min="6143" max="6143" width="7.140625" style="186" customWidth="1"/>
    <col min="6144" max="6145" width="0" style="186" hidden="1" customWidth="1"/>
    <col min="6146" max="6146" width="21.42578125" style="186" customWidth="1"/>
    <col min="6147" max="6148" width="0" style="186" hidden="1" customWidth="1"/>
    <col min="6149" max="6149" width="107.140625" style="186" customWidth="1"/>
    <col min="6150" max="6398" width="12.5703125" style="186"/>
    <col min="6399" max="6399" width="7.140625" style="186" customWidth="1"/>
    <col min="6400" max="6401" width="0" style="186" hidden="1" customWidth="1"/>
    <col min="6402" max="6402" width="21.42578125" style="186" customWidth="1"/>
    <col min="6403" max="6404" width="0" style="186" hidden="1" customWidth="1"/>
    <col min="6405" max="6405" width="107.140625" style="186" customWidth="1"/>
    <col min="6406" max="6654" width="12.5703125" style="186"/>
    <col min="6655" max="6655" width="7.140625" style="186" customWidth="1"/>
    <col min="6656" max="6657" width="0" style="186" hidden="1" customWidth="1"/>
    <col min="6658" max="6658" width="21.42578125" style="186" customWidth="1"/>
    <col min="6659" max="6660" width="0" style="186" hidden="1" customWidth="1"/>
    <col min="6661" max="6661" width="107.140625" style="186" customWidth="1"/>
    <col min="6662" max="6910" width="12.5703125" style="186"/>
    <col min="6911" max="6911" width="7.140625" style="186" customWidth="1"/>
    <col min="6912" max="6913" width="0" style="186" hidden="1" customWidth="1"/>
    <col min="6914" max="6914" width="21.42578125" style="186" customWidth="1"/>
    <col min="6915" max="6916" width="0" style="186" hidden="1" customWidth="1"/>
    <col min="6917" max="6917" width="107.140625" style="186" customWidth="1"/>
    <col min="6918" max="7166" width="12.5703125" style="186"/>
    <col min="7167" max="7167" width="7.140625" style="186" customWidth="1"/>
    <col min="7168" max="7169" width="0" style="186" hidden="1" customWidth="1"/>
    <col min="7170" max="7170" width="21.42578125" style="186" customWidth="1"/>
    <col min="7171" max="7172" width="0" style="186" hidden="1" customWidth="1"/>
    <col min="7173" max="7173" width="107.140625" style="186" customWidth="1"/>
    <col min="7174" max="7422" width="12.5703125" style="186"/>
    <col min="7423" max="7423" width="7.140625" style="186" customWidth="1"/>
    <col min="7424" max="7425" width="0" style="186" hidden="1" customWidth="1"/>
    <col min="7426" max="7426" width="21.42578125" style="186" customWidth="1"/>
    <col min="7427" max="7428" width="0" style="186" hidden="1" customWidth="1"/>
    <col min="7429" max="7429" width="107.140625" style="186" customWidth="1"/>
    <col min="7430" max="7678" width="12.5703125" style="186"/>
    <col min="7679" max="7679" width="7.140625" style="186" customWidth="1"/>
    <col min="7680" max="7681" width="0" style="186" hidden="1" customWidth="1"/>
    <col min="7682" max="7682" width="21.42578125" style="186" customWidth="1"/>
    <col min="7683" max="7684" width="0" style="186" hidden="1" customWidth="1"/>
    <col min="7685" max="7685" width="107.140625" style="186" customWidth="1"/>
    <col min="7686" max="7934" width="12.5703125" style="186"/>
    <col min="7935" max="7935" width="7.140625" style="186" customWidth="1"/>
    <col min="7936" max="7937" width="0" style="186" hidden="1" customWidth="1"/>
    <col min="7938" max="7938" width="21.42578125" style="186" customWidth="1"/>
    <col min="7939" max="7940" width="0" style="186" hidden="1" customWidth="1"/>
    <col min="7941" max="7941" width="107.140625" style="186" customWidth="1"/>
    <col min="7942" max="8190" width="12.5703125" style="186"/>
    <col min="8191" max="8191" width="7.140625" style="186" customWidth="1"/>
    <col min="8192" max="8193" width="0" style="186" hidden="1" customWidth="1"/>
    <col min="8194" max="8194" width="21.42578125" style="186" customWidth="1"/>
    <col min="8195" max="8196" width="0" style="186" hidden="1" customWidth="1"/>
    <col min="8197" max="8197" width="107.140625" style="186" customWidth="1"/>
    <col min="8198" max="8446" width="12.5703125" style="186"/>
    <col min="8447" max="8447" width="7.140625" style="186" customWidth="1"/>
    <col min="8448" max="8449" width="0" style="186" hidden="1" customWidth="1"/>
    <col min="8450" max="8450" width="21.42578125" style="186" customWidth="1"/>
    <col min="8451" max="8452" width="0" style="186" hidden="1" customWidth="1"/>
    <col min="8453" max="8453" width="107.140625" style="186" customWidth="1"/>
    <col min="8454" max="8702" width="12.5703125" style="186"/>
    <col min="8703" max="8703" width="7.140625" style="186" customWidth="1"/>
    <col min="8704" max="8705" width="0" style="186" hidden="1" customWidth="1"/>
    <col min="8706" max="8706" width="21.42578125" style="186" customWidth="1"/>
    <col min="8707" max="8708" width="0" style="186" hidden="1" customWidth="1"/>
    <col min="8709" max="8709" width="107.140625" style="186" customWidth="1"/>
    <col min="8710" max="8958" width="12.5703125" style="186"/>
    <col min="8959" max="8959" width="7.140625" style="186" customWidth="1"/>
    <col min="8960" max="8961" width="0" style="186" hidden="1" customWidth="1"/>
    <col min="8962" max="8962" width="21.42578125" style="186" customWidth="1"/>
    <col min="8963" max="8964" width="0" style="186" hidden="1" customWidth="1"/>
    <col min="8965" max="8965" width="107.140625" style="186" customWidth="1"/>
    <col min="8966" max="9214" width="12.5703125" style="186"/>
    <col min="9215" max="9215" width="7.140625" style="186" customWidth="1"/>
    <col min="9216" max="9217" width="0" style="186" hidden="1" customWidth="1"/>
    <col min="9218" max="9218" width="21.42578125" style="186" customWidth="1"/>
    <col min="9219" max="9220" width="0" style="186" hidden="1" customWidth="1"/>
    <col min="9221" max="9221" width="107.140625" style="186" customWidth="1"/>
    <col min="9222" max="9470" width="12.5703125" style="186"/>
    <col min="9471" max="9471" width="7.140625" style="186" customWidth="1"/>
    <col min="9472" max="9473" width="0" style="186" hidden="1" customWidth="1"/>
    <col min="9474" max="9474" width="21.42578125" style="186" customWidth="1"/>
    <col min="9475" max="9476" width="0" style="186" hidden="1" customWidth="1"/>
    <col min="9477" max="9477" width="107.140625" style="186" customWidth="1"/>
    <col min="9478" max="9726" width="12.5703125" style="186"/>
    <col min="9727" max="9727" width="7.140625" style="186" customWidth="1"/>
    <col min="9728" max="9729" width="0" style="186" hidden="1" customWidth="1"/>
    <col min="9730" max="9730" width="21.42578125" style="186" customWidth="1"/>
    <col min="9731" max="9732" width="0" style="186" hidden="1" customWidth="1"/>
    <col min="9733" max="9733" width="107.140625" style="186" customWidth="1"/>
    <col min="9734" max="9982" width="12.5703125" style="186"/>
    <col min="9983" max="9983" width="7.140625" style="186" customWidth="1"/>
    <col min="9984" max="9985" width="0" style="186" hidden="1" customWidth="1"/>
    <col min="9986" max="9986" width="21.42578125" style="186" customWidth="1"/>
    <col min="9987" max="9988" width="0" style="186" hidden="1" customWidth="1"/>
    <col min="9989" max="9989" width="107.140625" style="186" customWidth="1"/>
    <col min="9990" max="10238" width="12.5703125" style="186"/>
    <col min="10239" max="10239" width="7.140625" style="186" customWidth="1"/>
    <col min="10240" max="10241" width="0" style="186" hidden="1" customWidth="1"/>
    <col min="10242" max="10242" width="21.42578125" style="186" customWidth="1"/>
    <col min="10243" max="10244" width="0" style="186" hidden="1" customWidth="1"/>
    <col min="10245" max="10245" width="107.140625" style="186" customWidth="1"/>
    <col min="10246" max="10494" width="12.5703125" style="186"/>
    <col min="10495" max="10495" width="7.140625" style="186" customWidth="1"/>
    <col min="10496" max="10497" width="0" style="186" hidden="1" customWidth="1"/>
    <col min="10498" max="10498" width="21.42578125" style="186" customWidth="1"/>
    <col min="10499" max="10500" width="0" style="186" hidden="1" customWidth="1"/>
    <col min="10501" max="10501" width="107.140625" style="186" customWidth="1"/>
    <col min="10502" max="10750" width="12.5703125" style="186"/>
    <col min="10751" max="10751" width="7.140625" style="186" customWidth="1"/>
    <col min="10752" max="10753" width="0" style="186" hidden="1" customWidth="1"/>
    <col min="10754" max="10754" width="21.42578125" style="186" customWidth="1"/>
    <col min="10755" max="10756" width="0" style="186" hidden="1" customWidth="1"/>
    <col min="10757" max="10757" width="107.140625" style="186" customWidth="1"/>
    <col min="10758" max="11006" width="12.5703125" style="186"/>
    <col min="11007" max="11007" width="7.140625" style="186" customWidth="1"/>
    <col min="11008" max="11009" width="0" style="186" hidden="1" customWidth="1"/>
    <col min="11010" max="11010" width="21.42578125" style="186" customWidth="1"/>
    <col min="11011" max="11012" width="0" style="186" hidden="1" customWidth="1"/>
    <col min="11013" max="11013" width="107.140625" style="186" customWidth="1"/>
    <col min="11014" max="11262" width="12.5703125" style="186"/>
    <col min="11263" max="11263" width="7.140625" style="186" customWidth="1"/>
    <col min="11264" max="11265" width="0" style="186" hidden="1" customWidth="1"/>
    <col min="11266" max="11266" width="21.42578125" style="186" customWidth="1"/>
    <col min="11267" max="11268" width="0" style="186" hidden="1" customWidth="1"/>
    <col min="11269" max="11269" width="107.140625" style="186" customWidth="1"/>
    <col min="11270" max="11518" width="12.5703125" style="186"/>
    <col min="11519" max="11519" width="7.140625" style="186" customWidth="1"/>
    <col min="11520" max="11521" width="0" style="186" hidden="1" customWidth="1"/>
    <col min="11522" max="11522" width="21.42578125" style="186" customWidth="1"/>
    <col min="11523" max="11524" width="0" style="186" hidden="1" customWidth="1"/>
    <col min="11525" max="11525" width="107.140625" style="186" customWidth="1"/>
    <col min="11526" max="11774" width="12.5703125" style="186"/>
    <col min="11775" max="11775" width="7.140625" style="186" customWidth="1"/>
    <col min="11776" max="11777" width="0" style="186" hidden="1" customWidth="1"/>
    <col min="11778" max="11778" width="21.42578125" style="186" customWidth="1"/>
    <col min="11779" max="11780" width="0" style="186" hidden="1" customWidth="1"/>
    <col min="11781" max="11781" width="107.140625" style="186" customWidth="1"/>
    <col min="11782" max="12030" width="12.5703125" style="186"/>
    <col min="12031" max="12031" width="7.140625" style="186" customWidth="1"/>
    <col min="12032" max="12033" width="0" style="186" hidden="1" customWidth="1"/>
    <col min="12034" max="12034" width="21.42578125" style="186" customWidth="1"/>
    <col min="12035" max="12036" width="0" style="186" hidden="1" customWidth="1"/>
    <col min="12037" max="12037" width="107.140625" style="186" customWidth="1"/>
    <col min="12038" max="12286" width="12.5703125" style="186"/>
    <col min="12287" max="12287" width="7.140625" style="186" customWidth="1"/>
    <col min="12288" max="12289" width="0" style="186" hidden="1" customWidth="1"/>
    <col min="12290" max="12290" width="21.42578125" style="186" customWidth="1"/>
    <col min="12291" max="12292" width="0" style="186" hidden="1" customWidth="1"/>
    <col min="12293" max="12293" width="107.140625" style="186" customWidth="1"/>
    <col min="12294" max="12542" width="12.5703125" style="186"/>
    <col min="12543" max="12543" width="7.140625" style="186" customWidth="1"/>
    <col min="12544" max="12545" width="0" style="186" hidden="1" customWidth="1"/>
    <col min="12546" max="12546" width="21.42578125" style="186" customWidth="1"/>
    <col min="12547" max="12548" width="0" style="186" hidden="1" customWidth="1"/>
    <col min="12549" max="12549" width="107.140625" style="186" customWidth="1"/>
    <col min="12550" max="12798" width="12.5703125" style="186"/>
    <col min="12799" max="12799" width="7.140625" style="186" customWidth="1"/>
    <col min="12800" max="12801" width="0" style="186" hidden="1" customWidth="1"/>
    <col min="12802" max="12802" width="21.42578125" style="186" customWidth="1"/>
    <col min="12803" max="12804" width="0" style="186" hidden="1" customWidth="1"/>
    <col min="12805" max="12805" width="107.140625" style="186" customWidth="1"/>
    <col min="12806" max="13054" width="12.5703125" style="186"/>
    <col min="13055" max="13055" width="7.140625" style="186" customWidth="1"/>
    <col min="13056" max="13057" width="0" style="186" hidden="1" customWidth="1"/>
    <col min="13058" max="13058" width="21.42578125" style="186" customWidth="1"/>
    <col min="13059" max="13060" width="0" style="186" hidden="1" customWidth="1"/>
    <col min="13061" max="13061" width="107.140625" style="186" customWidth="1"/>
    <col min="13062" max="13310" width="12.5703125" style="186"/>
    <col min="13311" max="13311" width="7.140625" style="186" customWidth="1"/>
    <col min="13312" max="13313" width="0" style="186" hidden="1" customWidth="1"/>
    <col min="13314" max="13314" width="21.42578125" style="186" customWidth="1"/>
    <col min="13315" max="13316" width="0" style="186" hidden="1" customWidth="1"/>
    <col min="13317" max="13317" width="107.140625" style="186" customWidth="1"/>
    <col min="13318" max="13566" width="12.5703125" style="186"/>
    <col min="13567" max="13567" width="7.140625" style="186" customWidth="1"/>
    <col min="13568" max="13569" width="0" style="186" hidden="1" customWidth="1"/>
    <col min="13570" max="13570" width="21.42578125" style="186" customWidth="1"/>
    <col min="13571" max="13572" width="0" style="186" hidden="1" customWidth="1"/>
    <col min="13573" max="13573" width="107.140625" style="186" customWidth="1"/>
    <col min="13574" max="13822" width="12.5703125" style="186"/>
    <col min="13823" max="13823" width="7.140625" style="186" customWidth="1"/>
    <col min="13824" max="13825" width="0" style="186" hidden="1" customWidth="1"/>
    <col min="13826" max="13826" width="21.42578125" style="186" customWidth="1"/>
    <col min="13827" max="13828" width="0" style="186" hidden="1" customWidth="1"/>
    <col min="13829" max="13829" width="107.140625" style="186" customWidth="1"/>
    <col min="13830" max="14078" width="12.5703125" style="186"/>
    <col min="14079" max="14079" width="7.140625" style="186" customWidth="1"/>
    <col min="14080" max="14081" width="0" style="186" hidden="1" customWidth="1"/>
    <col min="14082" max="14082" width="21.42578125" style="186" customWidth="1"/>
    <col min="14083" max="14084" width="0" style="186" hidden="1" customWidth="1"/>
    <col min="14085" max="14085" width="107.140625" style="186" customWidth="1"/>
    <col min="14086" max="14334" width="12.5703125" style="186"/>
    <col min="14335" max="14335" width="7.140625" style="186" customWidth="1"/>
    <col min="14336" max="14337" width="0" style="186" hidden="1" customWidth="1"/>
    <col min="14338" max="14338" width="21.42578125" style="186" customWidth="1"/>
    <col min="14339" max="14340" width="0" style="186" hidden="1" customWidth="1"/>
    <col min="14341" max="14341" width="107.140625" style="186" customWidth="1"/>
    <col min="14342" max="14590" width="12.5703125" style="186"/>
    <col min="14591" max="14591" width="7.140625" style="186" customWidth="1"/>
    <col min="14592" max="14593" width="0" style="186" hidden="1" customWidth="1"/>
    <col min="14594" max="14594" width="21.42578125" style="186" customWidth="1"/>
    <col min="14595" max="14596" width="0" style="186" hidden="1" customWidth="1"/>
    <col min="14597" max="14597" width="107.140625" style="186" customWidth="1"/>
    <col min="14598" max="14846" width="12.5703125" style="186"/>
    <col min="14847" max="14847" width="7.140625" style="186" customWidth="1"/>
    <col min="14848" max="14849" width="0" style="186" hidden="1" customWidth="1"/>
    <col min="14850" max="14850" width="21.42578125" style="186" customWidth="1"/>
    <col min="14851" max="14852" width="0" style="186" hidden="1" customWidth="1"/>
    <col min="14853" max="14853" width="107.140625" style="186" customWidth="1"/>
    <col min="14854" max="15102" width="12.5703125" style="186"/>
    <col min="15103" max="15103" width="7.140625" style="186" customWidth="1"/>
    <col min="15104" max="15105" width="0" style="186" hidden="1" customWidth="1"/>
    <col min="15106" max="15106" width="21.42578125" style="186" customWidth="1"/>
    <col min="15107" max="15108" width="0" style="186" hidden="1" customWidth="1"/>
    <col min="15109" max="15109" width="107.140625" style="186" customWidth="1"/>
    <col min="15110" max="15358" width="12.5703125" style="186"/>
    <col min="15359" max="15359" width="7.140625" style="186" customWidth="1"/>
    <col min="15360" max="15361" width="0" style="186" hidden="1" customWidth="1"/>
    <col min="15362" max="15362" width="21.42578125" style="186" customWidth="1"/>
    <col min="15363" max="15364" width="0" style="186" hidden="1" customWidth="1"/>
    <col min="15365" max="15365" width="107.140625" style="186" customWidth="1"/>
    <col min="15366" max="15614" width="12.5703125" style="186"/>
    <col min="15615" max="15615" width="7.140625" style="186" customWidth="1"/>
    <col min="15616" max="15617" width="0" style="186" hidden="1" customWidth="1"/>
    <col min="15618" max="15618" width="21.42578125" style="186" customWidth="1"/>
    <col min="15619" max="15620" width="0" style="186" hidden="1" customWidth="1"/>
    <col min="15621" max="15621" width="107.140625" style="186" customWidth="1"/>
    <col min="15622" max="15870" width="12.5703125" style="186"/>
    <col min="15871" max="15871" width="7.140625" style="186" customWidth="1"/>
    <col min="15872" max="15873" width="0" style="186" hidden="1" customWidth="1"/>
    <col min="15874" max="15874" width="21.42578125" style="186" customWidth="1"/>
    <col min="15875" max="15876" width="0" style="186" hidden="1" customWidth="1"/>
    <col min="15877" max="15877" width="107.140625" style="186" customWidth="1"/>
    <col min="15878" max="16126" width="12.5703125" style="186"/>
    <col min="16127" max="16127" width="7.140625" style="186" customWidth="1"/>
    <col min="16128" max="16129" width="0" style="186" hidden="1" customWidth="1"/>
    <col min="16130" max="16130" width="21.42578125" style="186" customWidth="1"/>
    <col min="16131" max="16132" width="0" style="186" hidden="1" customWidth="1"/>
    <col min="16133" max="16133" width="107.140625" style="186" customWidth="1"/>
    <col min="16134" max="16384" width="12.5703125" style="186"/>
  </cols>
  <sheetData>
    <row r="1" spans="1:9" ht="24" customHeight="1" x14ac:dyDescent="0.15">
      <c r="A1" s="184" t="s">
        <v>35</v>
      </c>
      <c r="B1" s="185">
        <v>1</v>
      </c>
      <c r="D1" s="187" t="s">
        <v>365</v>
      </c>
      <c r="E1" s="188" t="s">
        <v>366</v>
      </c>
      <c r="F1" s="189"/>
      <c r="G1" s="189"/>
      <c r="H1" s="189"/>
      <c r="I1" s="189"/>
    </row>
    <row r="2" spans="1:9" ht="14.25" customHeight="1" x14ac:dyDescent="0.15">
      <c r="A2" s="184"/>
      <c r="B2" s="185">
        <v>1</v>
      </c>
      <c r="C2" s="190" t="s">
        <v>367</v>
      </c>
      <c r="D2" s="191" t="s">
        <v>199</v>
      </c>
      <c r="E2" s="192" t="s">
        <v>200</v>
      </c>
    </row>
    <row r="3" spans="1:9" ht="15" customHeight="1" x14ac:dyDescent="0.15">
      <c r="A3" s="184"/>
      <c r="D3" s="191" t="s">
        <v>201</v>
      </c>
      <c r="E3" s="193" t="s">
        <v>202</v>
      </c>
    </row>
    <row r="4" spans="1:9" ht="15" hidden="1" customHeight="1" x14ac:dyDescent="0.15">
      <c r="A4" s="184"/>
      <c r="D4" s="191"/>
      <c r="E4" s="193"/>
    </row>
    <row r="5" spans="1:9" ht="15" hidden="1" customHeight="1" x14ac:dyDescent="0.15">
      <c r="A5" s="184"/>
      <c r="D5" s="191"/>
      <c r="E5" s="193"/>
    </row>
    <row r="6" spans="1:9" ht="15" hidden="1" customHeight="1" x14ac:dyDescent="0.15">
      <c r="A6" s="184"/>
      <c r="D6" s="191"/>
      <c r="E6" s="193"/>
    </row>
    <row r="7" spans="1:9" ht="14.25" hidden="1" customHeight="1" x14ac:dyDescent="0.15">
      <c r="A7" s="184"/>
      <c r="D7" s="191"/>
      <c r="E7" s="193"/>
    </row>
    <row r="8" spans="1:9" ht="15" hidden="1" customHeight="1" x14ac:dyDescent="0.15">
      <c r="A8" s="184"/>
      <c r="D8" s="191"/>
      <c r="E8" s="193"/>
    </row>
    <row r="9" spans="1:9" ht="15" hidden="1" customHeight="1" x14ac:dyDescent="0.15">
      <c r="A9" s="184"/>
      <c r="D9" s="191"/>
      <c r="E9" s="193"/>
    </row>
    <row r="10" spans="1:9" ht="15" hidden="1" customHeight="1" x14ac:dyDescent="0.15">
      <c r="A10" s="184"/>
      <c r="D10" s="191"/>
      <c r="E10" s="194"/>
    </row>
    <row r="11" spans="1:9" ht="13.5" hidden="1" customHeight="1" x14ac:dyDescent="0.15">
      <c r="A11" s="184"/>
      <c r="D11" s="195"/>
      <c r="E11" s="194"/>
    </row>
    <row r="12" spans="1:9" ht="15" hidden="1" customHeight="1" x14ac:dyDescent="0.15">
      <c r="A12" s="184"/>
      <c r="D12" s="195"/>
      <c r="E12" s="196"/>
    </row>
    <row r="13" spans="1:9" ht="15.75" hidden="1" customHeight="1" x14ac:dyDescent="0.15">
      <c r="A13" s="184"/>
      <c r="D13" s="191"/>
    </row>
    <row r="14" spans="1:9" ht="1.5" hidden="1" customHeight="1" x14ac:dyDescent="0.15">
      <c r="A14" s="184"/>
      <c r="D14" s="191"/>
      <c r="E14" s="197"/>
    </row>
    <row r="15" spans="1:9" ht="15" hidden="1" customHeight="1" x14ac:dyDescent="0.15">
      <c r="A15" s="184"/>
      <c r="D15" s="198"/>
    </row>
    <row r="16" spans="1:9" ht="15" hidden="1" customHeight="1" x14ac:dyDescent="0.15">
      <c r="A16" s="184"/>
      <c r="D16" s="198"/>
    </row>
    <row r="17" spans="1:9" ht="15" hidden="1" customHeight="1" x14ac:dyDescent="0.15">
      <c r="A17" s="184"/>
      <c r="D17" s="198"/>
    </row>
    <row r="18" spans="1:9" ht="15" hidden="1" customHeight="1" x14ac:dyDescent="0.15">
      <c r="A18" s="184"/>
      <c r="D18" s="198"/>
    </row>
    <row r="19" spans="1:9" ht="15" hidden="1" customHeight="1" x14ac:dyDescent="0.15">
      <c r="A19" s="184"/>
      <c r="D19" s="198"/>
    </row>
    <row r="20" spans="1:9" ht="15" hidden="1" customHeight="1" x14ac:dyDescent="0.15">
      <c r="A20" s="184"/>
      <c r="D20" s="198"/>
    </row>
    <row r="21" spans="1:9" ht="15" customHeight="1" x14ac:dyDescent="0.15">
      <c r="A21" s="184"/>
      <c r="D21" s="198"/>
    </row>
    <row r="22" spans="1:9" ht="24.75" customHeight="1" x14ac:dyDescent="0.15">
      <c r="A22" s="184" t="s">
        <v>36</v>
      </c>
      <c r="B22" s="185">
        <v>2</v>
      </c>
      <c r="D22" s="187" t="s">
        <v>368</v>
      </c>
      <c r="E22" s="188" t="s">
        <v>369</v>
      </c>
      <c r="F22" s="189"/>
      <c r="G22" s="189"/>
      <c r="H22" s="189"/>
      <c r="I22" s="189"/>
    </row>
    <row r="23" spans="1:9" ht="13.5" customHeight="1" x14ac:dyDescent="0.15">
      <c r="A23" s="184"/>
      <c r="B23" s="185"/>
      <c r="D23" s="199" t="s">
        <v>203</v>
      </c>
      <c r="E23" s="200" t="s">
        <v>204</v>
      </c>
      <c r="F23" s="189"/>
      <c r="G23" s="189"/>
      <c r="H23" s="189"/>
      <c r="I23" s="189"/>
    </row>
    <row r="24" spans="1:9" ht="14.25" customHeight="1" x14ac:dyDescent="0.15">
      <c r="A24" s="184"/>
      <c r="B24" s="185">
        <v>2</v>
      </c>
      <c r="C24" s="190" t="s">
        <v>367</v>
      </c>
      <c r="D24" s="191" t="s">
        <v>207</v>
      </c>
      <c r="E24" s="192" t="s">
        <v>208</v>
      </c>
    </row>
    <row r="25" spans="1:9" ht="21" hidden="1" customHeight="1" x14ac:dyDescent="0.15">
      <c r="A25" s="184"/>
      <c r="D25" s="191"/>
      <c r="E25" s="193"/>
    </row>
    <row r="26" spans="1:9" ht="15" hidden="1" customHeight="1" x14ac:dyDescent="0.15">
      <c r="A26" s="184"/>
      <c r="D26" s="191"/>
      <c r="E26" s="193"/>
    </row>
    <row r="27" spans="1:9" ht="15" hidden="1" customHeight="1" x14ac:dyDescent="0.15">
      <c r="A27" s="184"/>
      <c r="D27" s="191"/>
      <c r="E27" s="194"/>
    </row>
    <row r="28" spans="1:9" ht="13.5" hidden="1" customHeight="1" x14ac:dyDescent="0.15">
      <c r="A28" s="184"/>
      <c r="D28" s="201"/>
      <c r="E28" s="194"/>
    </row>
    <row r="29" spans="1:9" ht="12.75" hidden="1" customHeight="1" x14ac:dyDescent="0.15">
      <c r="A29" s="184"/>
      <c r="D29" s="201"/>
      <c r="E29" s="202"/>
    </row>
    <row r="30" spans="1:9" ht="15" hidden="1" customHeight="1" x14ac:dyDescent="0.15">
      <c r="A30" s="184"/>
      <c r="D30" s="191"/>
    </row>
    <row r="31" spans="1:9" ht="15" hidden="1" customHeight="1" x14ac:dyDescent="0.15">
      <c r="A31" s="184"/>
      <c r="D31" s="191"/>
    </row>
    <row r="32" spans="1:9" ht="15" hidden="1" customHeight="1" x14ac:dyDescent="0.15">
      <c r="A32" s="184"/>
      <c r="D32" s="191"/>
    </row>
    <row r="33" spans="1:9" ht="15" hidden="1" customHeight="1" x14ac:dyDescent="0.15">
      <c r="A33" s="184"/>
      <c r="D33" s="191"/>
    </row>
    <row r="34" spans="1:9" ht="15" hidden="1" customHeight="1" x14ac:dyDescent="0.15">
      <c r="A34" s="184"/>
      <c r="D34" s="191"/>
    </row>
    <row r="35" spans="1:9" ht="2.25" hidden="1" customHeight="1" x14ac:dyDescent="0.15">
      <c r="A35" s="184"/>
      <c r="D35" s="191"/>
    </row>
    <row r="36" spans="1:9" ht="15" hidden="1" customHeight="1" x14ac:dyDescent="0.15">
      <c r="A36" s="184"/>
      <c r="D36" s="198"/>
    </row>
    <row r="37" spans="1:9" ht="15" hidden="1" customHeight="1" x14ac:dyDescent="0.15">
      <c r="A37" s="184"/>
      <c r="D37" s="198"/>
    </row>
    <row r="38" spans="1:9" ht="15" hidden="1" customHeight="1" x14ac:dyDescent="0.15">
      <c r="A38" s="184"/>
      <c r="D38" s="198"/>
    </row>
    <row r="39" spans="1:9" ht="15" hidden="1" customHeight="1" x14ac:dyDescent="0.15">
      <c r="A39" s="184"/>
      <c r="D39" s="198"/>
    </row>
    <row r="40" spans="1:9" ht="15" hidden="1" customHeight="1" x14ac:dyDescent="0.15">
      <c r="A40" s="184"/>
      <c r="D40" s="198"/>
    </row>
    <row r="41" spans="1:9" ht="15" hidden="1" customHeight="1" x14ac:dyDescent="0.15">
      <c r="A41" s="184"/>
      <c r="D41" s="198"/>
    </row>
    <row r="42" spans="1:9" ht="15" hidden="1" customHeight="1" x14ac:dyDescent="0.15">
      <c r="A42" s="184"/>
      <c r="D42" s="198"/>
    </row>
    <row r="43" spans="1:9" ht="15" hidden="1" customHeight="1" x14ac:dyDescent="0.15">
      <c r="A43" s="184"/>
      <c r="D43" s="198"/>
    </row>
    <row r="44" spans="1:9" ht="15" customHeight="1" x14ac:dyDescent="0.15">
      <c r="A44" s="184"/>
      <c r="D44" s="198"/>
    </row>
    <row r="45" spans="1:9" ht="21.75" customHeight="1" x14ac:dyDescent="0.15">
      <c r="A45" s="184" t="s">
        <v>113</v>
      </c>
      <c r="B45" s="185">
        <v>3</v>
      </c>
      <c r="D45" s="187" t="s">
        <v>370</v>
      </c>
      <c r="E45" s="188" t="s">
        <v>371</v>
      </c>
      <c r="F45" s="189"/>
      <c r="G45" s="189"/>
      <c r="H45" s="189"/>
      <c r="I45" s="189"/>
    </row>
    <row r="46" spans="1:9" ht="14.25" customHeight="1" x14ac:dyDescent="0.15">
      <c r="A46" s="184"/>
      <c r="B46" s="185"/>
      <c r="D46" s="203" t="s">
        <v>213</v>
      </c>
      <c r="E46" s="204" t="s">
        <v>372</v>
      </c>
      <c r="F46" s="189"/>
      <c r="G46" s="189"/>
      <c r="H46" s="189"/>
      <c r="I46" s="189"/>
    </row>
    <row r="47" spans="1:9" ht="16.5" customHeight="1" x14ac:dyDescent="0.15">
      <c r="A47" s="184"/>
      <c r="D47" s="191"/>
      <c r="E47" s="193"/>
    </row>
    <row r="48" spans="1:9" ht="15" hidden="1" customHeight="1" x14ac:dyDescent="0.15">
      <c r="A48" s="184"/>
      <c r="D48" s="191"/>
      <c r="E48" s="193"/>
    </row>
    <row r="49" spans="1:5" ht="15" hidden="1" customHeight="1" x14ac:dyDescent="0.15">
      <c r="A49" s="184"/>
      <c r="D49" s="201"/>
      <c r="E49" s="205"/>
    </row>
    <row r="50" spans="1:5" ht="15" hidden="1" customHeight="1" x14ac:dyDescent="0.15">
      <c r="A50" s="184"/>
      <c r="D50" s="201"/>
      <c r="E50" s="194"/>
    </row>
    <row r="51" spans="1:5" ht="14.25" hidden="1" customHeight="1" x14ac:dyDescent="0.15">
      <c r="A51" s="184"/>
      <c r="D51" s="201"/>
      <c r="E51" s="194"/>
    </row>
    <row r="52" spans="1:5" ht="15" hidden="1" customHeight="1" x14ac:dyDescent="0.15">
      <c r="A52" s="184"/>
      <c r="D52" s="201"/>
      <c r="E52" s="202"/>
    </row>
    <row r="53" spans="1:5" ht="15.75" hidden="1" customHeight="1" x14ac:dyDescent="0.15">
      <c r="A53" s="184"/>
      <c r="D53" s="191"/>
    </row>
    <row r="54" spans="1:5" ht="15" hidden="1" customHeight="1" x14ac:dyDescent="0.15">
      <c r="A54" s="184"/>
      <c r="D54" s="191"/>
    </row>
    <row r="55" spans="1:5" ht="15" hidden="1" customHeight="1" x14ac:dyDescent="0.15">
      <c r="A55" s="184"/>
      <c r="D55" s="191"/>
    </row>
    <row r="56" spans="1:5" ht="0.75" hidden="1" customHeight="1" x14ac:dyDescent="0.15">
      <c r="A56" s="184"/>
      <c r="D56" s="198"/>
    </row>
    <row r="57" spans="1:5" ht="15" hidden="1" customHeight="1" x14ac:dyDescent="0.15">
      <c r="A57" s="184"/>
      <c r="D57" s="198"/>
    </row>
    <row r="58" spans="1:5" ht="15" hidden="1" customHeight="1" x14ac:dyDescent="0.15">
      <c r="A58" s="184"/>
      <c r="D58" s="198"/>
    </row>
    <row r="59" spans="1:5" ht="15" hidden="1" customHeight="1" x14ac:dyDescent="0.15">
      <c r="A59" s="184"/>
      <c r="D59" s="198"/>
    </row>
    <row r="60" spans="1:5" ht="15" hidden="1" customHeight="1" x14ac:dyDescent="0.15">
      <c r="A60" s="184"/>
      <c r="D60" s="198"/>
    </row>
    <row r="61" spans="1:5" ht="15" hidden="1" customHeight="1" x14ac:dyDescent="0.15">
      <c r="A61" s="184"/>
      <c r="D61" s="198"/>
    </row>
    <row r="62" spans="1:5" ht="15" hidden="1" customHeight="1" x14ac:dyDescent="0.15">
      <c r="A62" s="184"/>
      <c r="D62" s="198"/>
    </row>
    <row r="63" spans="1:5" ht="15" hidden="1" customHeight="1" x14ac:dyDescent="0.15">
      <c r="A63" s="184"/>
      <c r="D63" s="198"/>
    </row>
    <row r="64" spans="1:5" ht="15" hidden="1" customHeight="1" x14ac:dyDescent="0.15">
      <c r="A64" s="184"/>
      <c r="D64" s="198"/>
    </row>
    <row r="65" spans="1:9" ht="15" hidden="1" customHeight="1" x14ac:dyDescent="0.15">
      <c r="A65" s="184"/>
      <c r="D65" s="198"/>
    </row>
    <row r="66" spans="1:9" ht="15" customHeight="1" x14ac:dyDescent="0.15">
      <c r="A66" s="184"/>
      <c r="D66" s="198"/>
    </row>
    <row r="67" spans="1:9" ht="24" customHeight="1" x14ac:dyDescent="0.15">
      <c r="A67" s="184" t="s">
        <v>114</v>
      </c>
      <c r="B67" s="185">
        <v>4</v>
      </c>
      <c r="D67" s="187" t="s">
        <v>373</v>
      </c>
      <c r="E67" s="188" t="s">
        <v>374</v>
      </c>
      <c r="F67" s="189"/>
      <c r="G67" s="189"/>
      <c r="H67" s="189"/>
      <c r="I67" s="189"/>
    </row>
    <row r="68" spans="1:9" ht="14.25" customHeight="1" x14ac:dyDescent="0.15">
      <c r="A68" s="184"/>
      <c r="B68" s="185">
        <v>4</v>
      </c>
      <c r="C68" s="190" t="s">
        <v>367</v>
      </c>
      <c r="D68" s="191" t="s">
        <v>189</v>
      </c>
      <c r="E68" s="206" t="s">
        <v>190</v>
      </c>
    </row>
    <row r="69" spans="1:9" ht="15" customHeight="1" x14ac:dyDescent="0.15">
      <c r="A69" s="184"/>
      <c r="D69" s="191" t="s">
        <v>205</v>
      </c>
      <c r="E69" s="207" t="s">
        <v>206</v>
      </c>
    </row>
    <row r="70" spans="1:9" ht="15" customHeight="1" x14ac:dyDescent="0.15">
      <c r="A70" s="184"/>
      <c r="D70" s="191"/>
      <c r="E70" s="207"/>
    </row>
    <row r="71" spans="1:9" ht="15" hidden="1" customHeight="1" x14ac:dyDescent="0.15">
      <c r="A71" s="184"/>
      <c r="D71" s="191"/>
      <c r="E71" s="207"/>
    </row>
    <row r="72" spans="1:9" ht="15" hidden="1" customHeight="1" x14ac:dyDescent="0.15">
      <c r="A72" s="184"/>
      <c r="D72" s="191"/>
      <c r="E72" s="207"/>
    </row>
    <row r="73" spans="1:9" ht="15" hidden="1" customHeight="1" x14ac:dyDescent="0.15">
      <c r="A73" s="184"/>
      <c r="D73" s="191"/>
      <c r="E73" s="207"/>
    </row>
    <row r="74" spans="1:9" ht="15" hidden="1" customHeight="1" x14ac:dyDescent="0.15">
      <c r="A74" s="184"/>
      <c r="D74" s="191"/>
      <c r="E74" s="208"/>
    </row>
    <row r="75" spans="1:9" ht="12" hidden="1" customHeight="1" x14ac:dyDescent="0.15">
      <c r="A75" s="184"/>
      <c r="D75" s="191"/>
      <c r="E75" s="208"/>
    </row>
    <row r="76" spans="1:9" ht="14.25" hidden="1" customHeight="1" x14ac:dyDescent="0.15">
      <c r="A76" s="184"/>
      <c r="D76" s="191"/>
      <c r="E76" s="202"/>
    </row>
    <row r="77" spans="1:9" ht="15" hidden="1" customHeight="1" x14ac:dyDescent="0.15">
      <c r="A77" s="184"/>
      <c r="D77" s="198"/>
    </row>
    <row r="78" spans="1:9" ht="15" hidden="1" customHeight="1" x14ac:dyDescent="0.15">
      <c r="A78" s="184"/>
      <c r="D78" s="198"/>
    </row>
    <row r="79" spans="1:9" ht="15" hidden="1" customHeight="1" x14ac:dyDescent="0.15">
      <c r="A79" s="184"/>
      <c r="D79" s="198"/>
    </row>
    <row r="80" spans="1:9" ht="15" hidden="1" customHeight="1" x14ac:dyDescent="0.15">
      <c r="A80" s="184"/>
      <c r="D80" s="198"/>
    </row>
    <row r="81" spans="1:9" ht="9.75" hidden="1" customHeight="1" x14ac:dyDescent="0.15">
      <c r="A81" s="184"/>
      <c r="D81" s="198"/>
    </row>
    <row r="82" spans="1:9" ht="15" hidden="1" customHeight="1" x14ac:dyDescent="0.15">
      <c r="A82" s="184"/>
      <c r="D82" s="198"/>
    </row>
    <row r="83" spans="1:9" ht="15" hidden="1" customHeight="1" x14ac:dyDescent="0.15">
      <c r="A83" s="184"/>
      <c r="D83" s="198"/>
    </row>
    <row r="84" spans="1:9" ht="15" hidden="1" customHeight="1" x14ac:dyDescent="0.15">
      <c r="A84" s="184"/>
      <c r="D84" s="198"/>
    </row>
    <row r="85" spans="1:9" ht="15" hidden="1" customHeight="1" x14ac:dyDescent="0.15">
      <c r="A85" s="184"/>
      <c r="D85" s="198"/>
    </row>
    <row r="86" spans="1:9" ht="15" hidden="1" customHeight="1" x14ac:dyDescent="0.15">
      <c r="A86" s="184"/>
      <c r="D86" s="198"/>
    </row>
    <row r="87" spans="1:9" ht="15" customHeight="1" x14ac:dyDescent="0.15">
      <c r="A87" s="184"/>
      <c r="D87" s="198"/>
    </row>
    <row r="88" spans="1:9" ht="15" customHeight="1" x14ac:dyDescent="0.15">
      <c r="A88" s="184"/>
      <c r="D88" s="198"/>
    </row>
    <row r="89" spans="1:9" ht="22.5" customHeight="1" x14ac:dyDescent="0.15">
      <c r="A89" s="184" t="s">
        <v>115</v>
      </c>
      <c r="B89" s="185">
        <v>5</v>
      </c>
      <c r="D89" s="187" t="s">
        <v>375</v>
      </c>
      <c r="E89" s="188" t="s">
        <v>376</v>
      </c>
      <c r="F89" s="189"/>
      <c r="G89" s="189"/>
      <c r="H89" s="189"/>
      <c r="I89" s="189"/>
    </row>
    <row r="90" spans="1:9" ht="14.25" customHeight="1" x14ac:dyDescent="0.15">
      <c r="A90" s="184"/>
      <c r="B90" s="185">
        <v>5</v>
      </c>
      <c r="C90" s="190" t="s">
        <v>367</v>
      </c>
      <c r="D90" s="191" t="s">
        <v>191</v>
      </c>
      <c r="E90" s="193" t="s">
        <v>192</v>
      </c>
    </row>
    <row r="91" spans="1:9" ht="15" customHeight="1" x14ac:dyDescent="0.15">
      <c r="A91" s="184"/>
      <c r="D91" s="201" t="s">
        <v>193</v>
      </c>
      <c r="E91" s="205" t="s">
        <v>194</v>
      </c>
    </row>
    <row r="92" spans="1:9" ht="15" customHeight="1" x14ac:dyDescent="0.15">
      <c r="A92" s="184"/>
      <c r="D92" s="201" t="s">
        <v>209</v>
      </c>
      <c r="E92" s="205" t="s">
        <v>210</v>
      </c>
    </row>
    <row r="93" spans="1:9" ht="18" customHeight="1" x14ac:dyDescent="0.15">
      <c r="A93" s="184"/>
      <c r="D93" s="201" t="s">
        <v>211</v>
      </c>
      <c r="E93" s="194" t="s">
        <v>212</v>
      </c>
    </row>
    <row r="94" spans="1:9" ht="13.5" customHeight="1" x14ac:dyDescent="0.15">
      <c r="A94" s="184"/>
      <c r="D94" s="201" t="s">
        <v>214</v>
      </c>
      <c r="E94" s="194" t="s">
        <v>215</v>
      </c>
    </row>
    <row r="95" spans="1:9" ht="15" customHeight="1" x14ac:dyDescent="0.15">
      <c r="A95" s="184"/>
      <c r="D95" s="191"/>
    </row>
    <row r="96" spans="1:9" ht="15" hidden="1" customHeight="1" x14ac:dyDescent="0.15">
      <c r="A96" s="184"/>
      <c r="D96" s="191"/>
    </row>
    <row r="97" spans="1:9" ht="15" hidden="1" customHeight="1" x14ac:dyDescent="0.15">
      <c r="A97" s="184"/>
      <c r="D97" s="191"/>
    </row>
    <row r="98" spans="1:9" ht="13.5" hidden="1" customHeight="1" x14ac:dyDescent="0.15">
      <c r="A98" s="184"/>
      <c r="D98" s="191"/>
    </row>
    <row r="99" spans="1:9" ht="15" hidden="1" customHeight="1" x14ac:dyDescent="0.15">
      <c r="A99" s="184"/>
      <c r="D99" s="191"/>
    </row>
    <row r="100" spans="1:9" ht="15" hidden="1" customHeight="1" x14ac:dyDescent="0.15">
      <c r="A100" s="184"/>
      <c r="D100" s="191"/>
    </row>
    <row r="101" spans="1:9" ht="15" hidden="1" customHeight="1" x14ac:dyDescent="0.15">
      <c r="A101" s="184"/>
      <c r="D101" s="198"/>
    </row>
    <row r="102" spans="1:9" ht="15" hidden="1" customHeight="1" x14ac:dyDescent="0.15">
      <c r="A102" s="184"/>
      <c r="D102" s="198"/>
    </row>
    <row r="103" spans="1:9" ht="15" hidden="1" customHeight="1" x14ac:dyDescent="0.15">
      <c r="A103" s="184"/>
      <c r="D103" s="198"/>
    </row>
    <row r="104" spans="1:9" ht="15" hidden="1" customHeight="1" x14ac:dyDescent="0.15">
      <c r="A104" s="184"/>
      <c r="D104" s="198"/>
    </row>
    <row r="105" spans="1:9" ht="15" hidden="1" customHeight="1" x14ac:dyDescent="0.15">
      <c r="A105" s="184"/>
      <c r="D105" s="198"/>
    </row>
    <row r="106" spans="1:9" ht="15" hidden="1" customHeight="1" x14ac:dyDescent="0.15">
      <c r="A106" s="184"/>
      <c r="D106" s="198"/>
    </row>
    <row r="107" spans="1:9" ht="15" hidden="1" customHeight="1" x14ac:dyDescent="0.15">
      <c r="A107" s="184"/>
      <c r="D107" s="198"/>
    </row>
    <row r="108" spans="1:9" ht="15" hidden="1" customHeight="1" x14ac:dyDescent="0.15">
      <c r="A108" s="184"/>
      <c r="D108" s="198"/>
    </row>
    <row r="109" spans="1:9" ht="15" customHeight="1" x14ac:dyDescent="0.15">
      <c r="A109" s="184"/>
      <c r="D109" s="198"/>
    </row>
    <row r="110" spans="1:9" ht="24" customHeight="1" x14ac:dyDescent="0.15">
      <c r="A110" s="184" t="s">
        <v>116</v>
      </c>
      <c r="B110" s="185">
        <v>6</v>
      </c>
      <c r="D110" s="187" t="s">
        <v>377</v>
      </c>
      <c r="E110" s="188" t="s">
        <v>378</v>
      </c>
      <c r="F110" s="189"/>
      <c r="G110" s="189"/>
      <c r="H110" s="189"/>
      <c r="I110" s="189"/>
    </row>
    <row r="111" spans="1:9" ht="18.75" customHeight="1" x14ac:dyDescent="0.15">
      <c r="A111" s="184"/>
      <c r="B111" s="185">
        <v>6</v>
      </c>
      <c r="C111" s="190" t="s">
        <v>367</v>
      </c>
      <c r="D111" s="191"/>
      <c r="E111" s="192"/>
    </row>
    <row r="112" spans="1:9" ht="15" hidden="1" customHeight="1" x14ac:dyDescent="0.15">
      <c r="A112" s="184"/>
      <c r="B112" s="185">
        <v>6</v>
      </c>
      <c r="C112" s="190" t="s">
        <v>367</v>
      </c>
      <c r="D112" s="191"/>
      <c r="E112" s="192"/>
    </row>
    <row r="113" spans="1:5" ht="23.25" hidden="1" customHeight="1" x14ac:dyDescent="0.15">
      <c r="A113" s="184"/>
      <c r="D113" s="191"/>
      <c r="E113" s="209"/>
    </row>
    <row r="114" spans="1:5" ht="15" hidden="1" customHeight="1" x14ac:dyDescent="0.15">
      <c r="A114" s="184"/>
      <c r="D114" s="191"/>
      <c r="E114" s="209"/>
    </row>
    <row r="115" spans="1:5" ht="15" hidden="1" customHeight="1" x14ac:dyDescent="0.15">
      <c r="A115" s="184"/>
      <c r="D115" s="191"/>
      <c r="E115" s="209"/>
    </row>
    <row r="116" spans="1:5" ht="15" hidden="1" customHeight="1" x14ac:dyDescent="0.15">
      <c r="A116" s="184"/>
      <c r="D116" s="191"/>
      <c r="E116" s="202"/>
    </row>
    <row r="117" spans="1:5" ht="14.25" hidden="1" customHeight="1" x14ac:dyDescent="0.15">
      <c r="A117" s="184"/>
      <c r="D117" s="191"/>
      <c r="E117" s="202"/>
    </row>
    <row r="118" spans="1:5" ht="13.5" hidden="1" customHeight="1" x14ac:dyDescent="0.15">
      <c r="A118" s="184"/>
      <c r="D118" s="191"/>
      <c r="E118" s="202"/>
    </row>
    <row r="119" spans="1:5" ht="14.25" hidden="1" customHeight="1" x14ac:dyDescent="0.15">
      <c r="A119" s="184"/>
      <c r="D119" s="191"/>
    </row>
    <row r="120" spans="1:5" ht="15" hidden="1" customHeight="1" x14ac:dyDescent="0.15">
      <c r="A120" s="184"/>
      <c r="D120" s="198"/>
    </row>
    <row r="121" spans="1:5" ht="15" hidden="1" customHeight="1" x14ac:dyDescent="0.15">
      <c r="A121" s="184"/>
      <c r="D121" s="198"/>
    </row>
    <row r="122" spans="1:5" ht="15" hidden="1" customHeight="1" x14ac:dyDescent="0.15">
      <c r="A122" s="184"/>
      <c r="D122" s="198"/>
    </row>
    <row r="123" spans="1:5" ht="15" hidden="1" customHeight="1" x14ac:dyDescent="0.15">
      <c r="A123" s="184"/>
      <c r="D123" s="198"/>
    </row>
    <row r="124" spans="1:5" ht="15" hidden="1" customHeight="1" x14ac:dyDescent="0.15">
      <c r="A124" s="184"/>
      <c r="D124" s="198"/>
    </row>
    <row r="125" spans="1:5" ht="15" hidden="1" customHeight="1" x14ac:dyDescent="0.15">
      <c r="A125" s="184"/>
      <c r="D125" s="198"/>
    </row>
    <row r="126" spans="1:5" ht="15" hidden="1" customHeight="1" x14ac:dyDescent="0.15">
      <c r="A126" s="184"/>
      <c r="D126" s="198"/>
    </row>
    <row r="127" spans="1:5" ht="15" hidden="1" customHeight="1" x14ac:dyDescent="0.15">
      <c r="A127" s="184"/>
      <c r="D127" s="198"/>
    </row>
    <row r="128" spans="1:5" ht="15" hidden="1" customHeight="1" x14ac:dyDescent="0.15">
      <c r="A128" s="184"/>
      <c r="D128" s="198"/>
    </row>
    <row r="129" spans="1:9" ht="15" hidden="1" customHeight="1" x14ac:dyDescent="0.15">
      <c r="A129" s="184"/>
      <c r="D129" s="198"/>
    </row>
    <row r="130" spans="1:9" ht="15" hidden="1" customHeight="1" x14ac:dyDescent="0.15">
      <c r="A130" s="184"/>
      <c r="D130" s="198"/>
    </row>
    <row r="131" spans="1:9" ht="15" customHeight="1" x14ac:dyDescent="0.15">
      <c r="A131" s="184"/>
      <c r="D131" s="198"/>
    </row>
    <row r="132" spans="1:9" ht="24" customHeight="1" x14ac:dyDescent="0.15">
      <c r="A132" s="184" t="s">
        <v>117</v>
      </c>
      <c r="B132" s="185">
        <v>7</v>
      </c>
      <c r="D132" s="187" t="s">
        <v>379</v>
      </c>
      <c r="E132" s="188" t="s">
        <v>380</v>
      </c>
      <c r="F132" s="189"/>
      <c r="G132" s="189"/>
      <c r="H132" s="189"/>
      <c r="I132" s="189"/>
    </row>
    <row r="133" spans="1:9" ht="16.5" customHeight="1" x14ac:dyDescent="0.15">
      <c r="A133" s="184"/>
      <c r="B133" s="185">
        <v>7</v>
      </c>
      <c r="C133" s="190" t="s">
        <v>367</v>
      </c>
      <c r="D133" s="191" t="s">
        <v>197</v>
      </c>
      <c r="E133" s="210" t="s">
        <v>198</v>
      </c>
    </row>
    <row r="134" spans="1:9" ht="17.25" customHeight="1" x14ac:dyDescent="0.15">
      <c r="A134" s="184"/>
      <c r="B134" s="185">
        <v>7</v>
      </c>
      <c r="C134" s="190" t="s">
        <v>367</v>
      </c>
      <c r="D134" s="191"/>
      <c r="E134" s="210" t="s">
        <v>33</v>
      </c>
    </row>
    <row r="135" spans="1:9" ht="14.25" hidden="1" customHeight="1" x14ac:dyDescent="0.15">
      <c r="A135" s="184"/>
      <c r="B135" s="185">
        <v>7</v>
      </c>
      <c r="C135" s="190" t="s">
        <v>367</v>
      </c>
      <c r="D135" s="191"/>
      <c r="E135" s="210"/>
    </row>
    <row r="136" spans="1:9" ht="14.25" hidden="1" customHeight="1" x14ac:dyDescent="0.15">
      <c r="A136" s="184"/>
      <c r="B136" s="185">
        <v>7</v>
      </c>
      <c r="C136" s="190" t="s">
        <v>367</v>
      </c>
      <c r="D136" s="191"/>
      <c r="E136" s="210"/>
    </row>
    <row r="137" spans="1:9" ht="14.25" hidden="1" customHeight="1" x14ac:dyDescent="0.15">
      <c r="A137" s="184"/>
      <c r="B137" s="185">
        <v>7</v>
      </c>
      <c r="C137" s="190" t="s">
        <v>367</v>
      </c>
      <c r="D137" s="191"/>
      <c r="E137" s="210"/>
    </row>
    <row r="138" spans="1:9" ht="14.25" hidden="1" customHeight="1" x14ac:dyDescent="0.15">
      <c r="A138" s="184"/>
      <c r="B138" s="185">
        <v>7</v>
      </c>
      <c r="C138" s="190" t="s">
        <v>367</v>
      </c>
      <c r="D138" s="191"/>
      <c r="E138" s="210"/>
    </row>
    <row r="139" spans="1:9" ht="14.25" hidden="1" customHeight="1" x14ac:dyDescent="0.15">
      <c r="A139" s="184"/>
      <c r="B139" s="185">
        <v>7</v>
      </c>
      <c r="C139" s="190" t="s">
        <v>367</v>
      </c>
      <c r="D139" s="191"/>
      <c r="E139" s="210"/>
    </row>
    <row r="140" spans="1:9" ht="14.25" hidden="1" customHeight="1" x14ac:dyDescent="0.15">
      <c r="A140" s="184"/>
      <c r="B140" s="185">
        <v>7</v>
      </c>
      <c r="C140" s="190" t="s">
        <v>367</v>
      </c>
      <c r="D140" s="191"/>
      <c r="E140" s="210"/>
    </row>
    <row r="141" spans="1:9" ht="0.75" hidden="1" customHeight="1" x14ac:dyDescent="0.15">
      <c r="A141" s="184"/>
      <c r="B141" s="185">
        <v>7</v>
      </c>
      <c r="C141" s="190" t="s">
        <v>367</v>
      </c>
      <c r="D141" s="191"/>
      <c r="E141" s="210"/>
    </row>
    <row r="142" spans="1:9" ht="14.25" hidden="1" customHeight="1" x14ac:dyDescent="0.15">
      <c r="A142" s="184"/>
      <c r="B142" s="185">
        <v>7</v>
      </c>
      <c r="C142" s="190" t="s">
        <v>367</v>
      </c>
      <c r="D142" s="191"/>
      <c r="E142" s="210"/>
    </row>
    <row r="143" spans="1:9" ht="12.75" hidden="1" customHeight="1" x14ac:dyDescent="0.15">
      <c r="A143" s="184"/>
      <c r="B143" s="185">
        <v>7</v>
      </c>
      <c r="C143" s="190" t="s">
        <v>367</v>
      </c>
      <c r="D143" s="191"/>
      <c r="E143" s="210"/>
    </row>
    <row r="144" spans="1:9" ht="14.25" hidden="1" customHeight="1" x14ac:dyDescent="0.15">
      <c r="A144" s="184"/>
      <c r="B144" s="185">
        <v>7</v>
      </c>
      <c r="C144" s="190" t="s">
        <v>367</v>
      </c>
      <c r="D144" s="191"/>
      <c r="E144" s="210"/>
    </row>
    <row r="145" spans="1:9" ht="14.25" hidden="1" customHeight="1" x14ac:dyDescent="0.15">
      <c r="A145" s="184"/>
      <c r="B145" s="185">
        <v>7</v>
      </c>
      <c r="C145" s="190" t="s">
        <v>367</v>
      </c>
      <c r="D145" s="191"/>
      <c r="E145" s="210"/>
    </row>
    <row r="146" spans="1:9" ht="14.25" hidden="1" customHeight="1" x14ac:dyDescent="0.15">
      <c r="A146" s="184"/>
      <c r="B146" s="185">
        <v>7</v>
      </c>
      <c r="C146" s="190" t="s">
        <v>367</v>
      </c>
      <c r="D146" s="191"/>
      <c r="E146" s="210"/>
    </row>
    <row r="147" spans="1:9" ht="14.25" hidden="1" customHeight="1" x14ac:dyDescent="0.15">
      <c r="A147" s="184"/>
      <c r="B147" s="185">
        <v>7</v>
      </c>
      <c r="C147" s="190" t="s">
        <v>367</v>
      </c>
      <c r="D147" s="191"/>
      <c r="E147" s="210"/>
    </row>
    <row r="148" spans="1:9" ht="15" hidden="1" customHeight="1" x14ac:dyDescent="0.15">
      <c r="A148" s="184"/>
      <c r="D148" s="198"/>
    </row>
    <row r="149" spans="1:9" ht="15" hidden="1" customHeight="1" x14ac:dyDescent="0.15">
      <c r="A149" s="184"/>
      <c r="D149" s="198"/>
    </row>
    <row r="150" spans="1:9" ht="15" hidden="1" customHeight="1" x14ac:dyDescent="0.15">
      <c r="A150" s="184"/>
      <c r="D150" s="198"/>
    </row>
    <row r="151" spans="1:9" ht="15" hidden="1" customHeight="1" x14ac:dyDescent="0.15">
      <c r="A151" s="184"/>
      <c r="D151" s="198"/>
    </row>
    <row r="152" spans="1:9" ht="15" customHeight="1" x14ac:dyDescent="0.15">
      <c r="A152" s="184"/>
      <c r="D152" s="198"/>
    </row>
    <row r="153" spans="1:9" ht="13.5" customHeight="1" x14ac:dyDescent="0.15">
      <c r="A153" s="184"/>
      <c r="D153" s="198"/>
    </row>
    <row r="154" spans="1:9" ht="45" customHeight="1" x14ac:dyDescent="0.15">
      <c r="A154" s="184" t="s">
        <v>118</v>
      </c>
      <c r="B154" s="185">
        <v>8</v>
      </c>
      <c r="D154" s="187" t="s">
        <v>381</v>
      </c>
      <c r="E154" s="188" t="s">
        <v>427</v>
      </c>
      <c r="F154" s="189"/>
      <c r="G154" s="189"/>
      <c r="H154" s="189"/>
      <c r="I154" s="189"/>
    </row>
    <row r="155" spans="1:9" ht="14.25" customHeight="1" x14ac:dyDescent="0.15">
      <c r="A155" s="184"/>
      <c r="B155" s="185">
        <v>8</v>
      </c>
      <c r="C155" s="190" t="s">
        <v>367</v>
      </c>
      <c r="D155" s="191" t="s">
        <v>195</v>
      </c>
      <c r="E155" s="210" t="s">
        <v>196</v>
      </c>
    </row>
    <row r="156" spans="1:9" ht="24.75" customHeight="1" x14ac:dyDescent="0.15">
      <c r="A156" s="184">
        <v>9</v>
      </c>
      <c r="B156" s="185">
        <v>10</v>
      </c>
      <c r="D156" s="377" t="s">
        <v>424</v>
      </c>
      <c r="E156" s="211" t="s">
        <v>428</v>
      </c>
    </row>
    <row r="157" spans="1:9" ht="13.5" customHeight="1" x14ac:dyDescent="0.15">
      <c r="A157" s="184"/>
      <c r="B157" s="185"/>
      <c r="C157" s="190"/>
      <c r="D157" s="191"/>
      <c r="E157" s="192"/>
    </row>
    <row r="158" spans="1:9" ht="14.25" customHeight="1" x14ac:dyDescent="0.15">
      <c r="A158" s="184"/>
      <c r="B158" s="185"/>
      <c r="C158" s="190"/>
      <c r="D158" s="191"/>
      <c r="E158" s="192"/>
    </row>
    <row r="159" spans="1:9" ht="13.5" customHeight="1" x14ac:dyDescent="0.15">
      <c r="A159" s="184"/>
      <c r="B159" s="185"/>
      <c r="C159" s="190"/>
      <c r="D159" s="191"/>
      <c r="E159" s="192"/>
    </row>
    <row r="160" spans="1:9" ht="14.25" hidden="1" customHeight="1" x14ac:dyDescent="0.15">
      <c r="A160" s="184"/>
      <c r="B160" s="185"/>
      <c r="C160" s="190"/>
      <c r="D160" s="191"/>
      <c r="E160" s="192"/>
    </row>
    <row r="161" spans="1:5" ht="14.25" hidden="1" customHeight="1" x14ac:dyDescent="0.15">
      <c r="A161" s="184"/>
      <c r="B161" s="185"/>
      <c r="C161" s="190"/>
      <c r="D161" s="191"/>
      <c r="E161" s="192"/>
    </row>
    <row r="162" spans="1:5" ht="14.25" hidden="1" customHeight="1" x14ac:dyDescent="0.15">
      <c r="A162" s="184"/>
      <c r="B162" s="185"/>
      <c r="C162" s="190"/>
      <c r="D162" s="191"/>
      <c r="E162" s="192"/>
    </row>
    <row r="163" spans="1:5" ht="14.25" hidden="1" customHeight="1" x14ac:dyDescent="0.15">
      <c r="A163" s="184"/>
      <c r="B163" s="185"/>
      <c r="C163" s="190"/>
      <c r="D163" s="191"/>
      <c r="E163" s="192"/>
    </row>
    <row r="164" spans="1:5" ht="14.25" hidden="1" customHeight="1" x14ac:dyDescent="0.15">
      <c r="A164" s="184"/>
      <c r="B164" s="185"/>
      <c r="C164" s="190"/>
      <c r="D164" s="191"/>
      <c r="E164" s="192"/>
    </row>
    <row r="165" spans="1:5" ht="14.25" hidden="1" customHeight="1" x14ac:dyDescent="0.15">
      <c r="A165" s="184"/>
      <c r="B165" s="185"/>
      <c r="C165" s="190"/>
      <c r="D165" s="191"/>
      <c r="E165" s="192"/>
    </row>
    <row r="166" spans="1:5" ht="14.25" hidden="1" customHeight="1" x14ac:dyDescent="0.15">
      <c r="A166" s="184"/>
      <c r="B166" s="185">
        <v>10</v>
      </c>
      <c r="C166" s="190" t="s">
        <v>367</v>
      </c>
      <c r="D166" s="191"/>
      <c r="E166" s="213"/>
    </row>
    <row r="167" spans="1:5" ht="14.25" hidden="1" customHeight="1" x14ac:dyDescent="0.15">
      <c r="A167" s="184"/>
      <c r="B167" s="185">
        <v>10</v>
      </c>
      <c r="C167" s="190" t="s">
        <v>367</v>
      </c>
      <c r="D167" s="191"/>
      <c r="E167" s="192"/>
    </row>
    <row r="168" spans="1:5" ht="14.25" hidden="1" customHeight="1" x14ac:dyDescent="0.15">
      <c r="A168" s="184"/>
      <c r="B168" s="185">
        <v>10</v>
      </c>
      <c r="C168" s="190" t="s">
        <v>367</v>
      </c>
      <c r="D168" s="191"/>
      <c r="E168" s="192"/>
    </row>
    <row r="169" spans="1:5" ht="14.25" hidden="1" customHeight="1" x14ac:dyDescent="0.15">
      <c r="A169" s="184"/>
      <c r="B169" s="185">
        <v>10</v>
      </c>
      <c r="C169" s="190" t="s">
        <v>367</v>
      </c>
      <c r="D169" s="191"/>
      <c r="E169" s="192"/>
    </row>
    <row r="170" spans="1:5" ht="15" hidden="1" customHeight="1" x14ac:dyDescent="0.15">
      <c r="A170" s="184"/>
      <c r="D170" s="191"/>
      <c r="E170" s="193"/>
    </row>
    <row r="171" spans="1:5" ht="15" hidden="1" customHeight="1" x14ac:dyDescent="0.15">
      <c r="A171" s="184"/>
      <c r="D171" s="191"/>
      <c r="E171" s="193"/>
    </row>
    <row r="172" spans="1:5" ht="15" hidden="1" customHeight="1" x14ac:dyDescent="0.15">
      <c r="A172" s="184"/>
      <c r="D172" s="191"/>
      <c r="E172" s="193"/>
    </row>
    <row r="173" spans="1:5" ht="15" hidden="1" customHeight="1" x14ac:dyDescent="0.15">
      <c r="A173" s="184"/>
      <c r="D173" s="191"/>
      <c r="E173" s="193"/>
    </row>
    <row r="174" spans="1:5" ht="15" hidden="1" customHeight="1" x14ac:dyDescent="0.15">
      <c r="A174" s="184"/>
      <c r="D174" s="191"/>
      <c r="E174" s="214"/>
    </row>
    <row r="175" spans="1:5" ht="18" hidden="1" customHeight="1" x14ac:dyDescent="0.15">
      <c r="A175" s="184"/>
      <c r="D175" s="191"/>
      <c r="E175" s="214"/>
    </row>
    <row r="176" spans="1:5" ht="15.75" hidden="1" customHeight="1" x14ac:dyDescent="0.15">
      <c r="A176" s="184"/>
      <c r="D176" s="191"/>
    </row>
    <row r="177" spans="1:5" ht="15" hidden="1" customHeight="1" x14ac:dyDescent="0.15">
      <c r="A177" s="184"/>
      <c r="D177" s="191"/>
    </row>
    <row r="178" spans="1:5" ht="24.75" customHeight="1" x14ac:dyDescent="0.15">
      <c r="A178" s="184">
        <v>10</v>
      </c>
      <c r="B178" s="185">
        <v>11</v>
      </c>
      <c r="D178" s="377" t="s">
        <v>425</v>
      </c>
      <c r="E178" s="211" t="s">
        <v>426</v>
      </c>
    </row>
    <row r="179" spans="1:5" ht="17.25" customHeight="1" x14ac:dyDescent="0.15">
      <c r="A179" s="184"/>
      <c r="B179" s="185"/>
      <c r="C179" s="190"/>
      <c r="D179" s="191"/>
      <c r="E179" s="192"/>
    </row>
    <row r="180" spans="1:5" ht="14.25" hidden="1" customHeight="1" x14ac:dyDescent="0.15">
      <c r="A180" s="184"/>
      <c r="B180" s="185">
        <v>11</v>
      </c>
      <c r="C180" s="190" t="s">
        <v>367</v>
      </c>
      <c r="D180" s="191"/>
      <c r="E180" s="192"/>
    </row>
    <row r="181" spans="1:5" ht="14.25" hidden="1" customHeight="1" x14ac:dyDescent="0.15">
      <c r="A181" s="184"/>
      <c r="B181" s="185">
        <v>11</v>
      </c>
      <c r="C181" s="190" t="s">
        <v>367</v>
      </c>
      <c r="D181" s="191"/>
      <c r="E181" s="192"/>
    </row>
    <row r="182" spans="1:5" ht="14.25" hidden="1" customHeight="1" x14ac:dyDescent="0.15">
      <c r="A182" s="184"/>
      <c r="B182" s="185">
        <v>11</v>
      </c>
      <c r="C182" s="190" t="s">
        <v>367</v>
      </c>
      <c r="D182" s="191"/>
      <c r="E182" s="215"/>
    </row>
    <row r="183" spans="1:5" ht="12" hidden="1" customHeight="1" x14ac:dyDescent="0.15">
      <c r="A183" s="184"/>
      <c r="B183" s="185">
        <v>11</v>
      </c>
      <c r="C183" s="190" t="s">
        <v>367</v>
      </c>
      <c r="D183" s="191"/>
      <c r="E183" s="215"/>
    </row>
    <row r="184" spans="1:5" ht="14.25" hidden="1" customHeight="1" x14ac:dyDescent="0.15">
      <c r="A184" s="184"/>
      <c r="B184" s="185">
        <v>11</v>
      </c>
      <c r="C184" s="190" t="s">
        <v>367</v>
      </c>
      <c r="D184" s="191"/>
      <c r="E184" s="210"/>
    </row>
    <row r="185" spans="1:5" ht="14.25" hidden="1" customHeight="1" x14ac:dyDescent="0.15">
      <c r="A185" s="184"/>
      <c r="B185" s="185">
        <v>11</v>
      </c>
      <c r="C185" s="190" t="s">
        <v>367</v>
      </c>
      <c r="D185" s="191"/>
      <c r="E185" s="210"/>
    </row>
    <row r="186" spans="1:5" ht="14.25" hidden="1" customHeight="1" x14ac:dyDescent="0.15">
      <c r="A186" s="184"/>
      <c r="B186" s="185">
        <v>11</v>
      </c>
      <c r="C186" s="190" t="s">
        <v>367</v>
      </c>
      <c r="D186" s="191"/>
      <c r="E186" s="210"/>
    </row>
    <row r="187" spans="1:5" ht="14.25" hidden="1" customHeight="1" x14ac:dyDescent="0.15">
      <c r="A187" s="184"/>
      <c r="B187" s="185">
        <v>11</v>
      </c>
      <c r="C187" s="190" t="s">
        <v>367</v>
      </c>
      <c r="D187" s="191"/>
      <c r="E187" s="210"/>
    </row>
    <row r="188" spans="1:5" ht="14.25" hidden="1" customHeight="1" x14ac:dyDescent="0.15">
      <c r="A188" s="184"/>
      <c r="B188" s="185">
        <v>11</v>
      </c>
      <c r="C188" s="190" t="s">
        <v>367</v>
      </c>
      <c r="D188" s="191"/>
      <c r="E188" s="210"/>
    </row>
    <row r="189" spans="1:5" ht="14.25" hidden="1" customHeight="1" x14ac:dyDescent="0.15">
      <c r="A189" s="184"/>
      <c r="B189" s="185">
        <v>11</v>
      </c>
      <c r="C189" s="190" t="s">
        <v>367</v>
      </c>
      <c r="D189" s="191"/>
      <c r="E189" s="210"/>
    </row>
    <row r="190" spans="1:5" ht="14.25" hidden="1" customHeight="1" x14ac:dyDescent="0.15">
      <c r="A190" s="184"/>
      <c r="B190" s="185">
        <v>11</v>
      </c>
      <c r="C190" s="190" t="s">
        <v>367</v>
      </c>
      <c r="D190" s="191"/>
      <c r="E190" s="210"/>
    </row>
    <row r="191" spans="1:5" ht="14.25" hidden="1" customHeight="1" x14ac:dyDescent="0.15">
      <c r="A191" s="184"/>
      <c r="B191" s="185">
        <v>11</v>
      </c>
      <c r="C191" s="190" t="s">
        <v>367</v>
      </c>
      <c r="D191" s="191"/>
      <c r="E191" s="210"/>
    </row>
    <row r="192" spans="1:5" ht="14.25" hidden="1" customHeight="1" x14ac:dyDescent="0.15">
      <c r="A192" s="184"/>
      <c r="B192" s="185">
        <v>11</v>
      </c>
      <c r="C192" s="190" t="s">
        <v>367</v>
      </c>
      <c r="D192" s="191"/>
      <c r="E192" s="210"/>
    </row>
    <row r="193" spans="1:5" ht="14.25" hidden="1" customHeight="1" x14ac:dyDescent="0.15">
      <c r="A193" s="184"/>
      <c r="B193" s="185">
        <v>11</v>
      </c>
      <c r="C193" s="190" t="s">
        <v>367</v>
      </c>
      <c r="D193" s="191"/>
      <c r="E193" s="210"/>
    </row>
    <row r="194" spans="1:5" ht="14.25" hidden="1" customHeight="1" x14ac:dyDescent="0.15">
      <c r="A194" s="184"/>
      <c r="B194" s="185">
        <v>11</v>
      </c>
      <c r="C194" s="190" t="s">
        <v>367</v>
      </c>
      <c r="D194" s="191"/>
      <c r="E194" s="210"/>
    </row>
    <row r="195" spans="1:5" ht="14.25" hidden="1" customHeight="1" x14ac:dyDescent="0.15">
      <c r="A195" s="184"/>
      <c r="B195" s="185">
        <v>11</v>
      </c>
      <c r="C195" s="190" t="s">
        <v>367</v>
      </c>
      <c r="D195" s="191"/>
      <c r="E195" s="210"/>
    </row>
    <row r="196" spans="1:5" ht="14.25" hidden="1" customHeight="1" x14ac:dyDescent="0.15">
      <c r="A196" s="184"/>
      <c r="B196" s="185">
        <v>11</v>
      </c>
      <c r="C196" s="190" t="s">
        <v>367</v>
      </c>
      <c r="D196" s="191"/>
      <c r="E196" s="210"/>
    </row>
    <row r="197" spans="1:5" ht="14.25" hidden="1" customHeight="1" x14ac:dyDescent="0.15">
      <c r="A197" s="184"/>
      <c r="B197" s="185">
        <v>11</v>
      </c>
      <c r="C197" s="190" t="s">
        <v>367</v>
      </c>
      <c r="D197" s="191"/>
      <c r="E197" s="210"/>
    </row>
    <row r="198" spans="1:5" ht="15" customHeight="1" x14ac:dyDescent="0.15">
      <c r="A198" s="184"/>
      <c r="B198" s="185">
        <v>8</v>
      </c>
      <c r="C198" s="190" t="s">
        <v>367</v>
      </c>
      <c r="D198" s="191"/>
      <c r="E198" s="210"/>
    </row>
    <row r="199" spans="1:5" ht="15" hidden="1" customHeight="1" x14ac:dyDescent="0.15">
      <c r="A199" s="184"/>
      <c r="D199" s="191"/>
    </row>
    <row r="200" spans="1:5" ht="15" hidden="1" customHeight="1" x14ac:dyDescent="0.15">
      <c r="A200" s="184"/>
      <c r="D200" s="191"/>
    </row>
    <row r="201" spans="1:5" ht="15" hidden="1" customHeight="1" x14ac:dyDescent="0.15">
      <c r="A201" s="184"/>
      <c r="D201" s="191"/>
    </row>
    <row r="202" spans="1:5" ht="15" hidden="1" customHeight="1" x14ac:dyDescent="0.15">
      <c r="A202" s="184"/>
      <c r="D202" s="191"/>
    </row>
    <row r="203" spans="1:5" ht="15" hidden="1" customHeight="1" x14ac:dyDescent="0.15">
      <c r="A203" s="184"/>
      <c r="D203" s="191"/>
    </row>
    <row r="204" spans="1:5" ht="15" hidden="1" customHeight="1" x14ac:dyDescent="0.15">
      <c r="A204" s="184"/>
      <c r="D204" s="191"/>
    </row>
    <row r="205" spans="1:5" ht="15" hidden="1" customHeight="1" x14ac:dyDescent="0.15">
      <c r="A205" s="184"/>
      <c r="D205" s="198"/>
    </row>
    <row r="206" spans="1:5" ht="15" hidden="1" customHeight="1" x14ac:dyDescent="0.15">
      <c r="A206" s="184"/>
      <c r="D206" s="198"/>
    </row>
    <row r="207" spans="1:5" ht="15" hidden="1" customHeight="1" x14ac:dyDescent="0.15">
      <c r="A207" s="184"/>
      <c r="D207" s="198"/>
    </row>
    <row r="208" spans="1:5" ht="15" hidden="1" customHeight="1" x14ac:dyDescent="0.15">
      <c r="A208" s="184"/>
      <c r="D208" s="198"/>
    </row>
    <row r="209" spans="1:5" ht="15" hidden="1" customHeight="1" x14ac:dyDescent="0.15">
      <c r="A209" s="184"/>
      <c r="D209" s="198"/>
    </row>
    <row r="210" spans="1:5" ht="15" hidden="1" customHeight="1" x14ac:dyDescent="0.15">
      <c r="A210" s="184"/>
      <c r="D210" s="198"/>
    </row>
    <row r="211" spans="1:5" ht="15" hidden="1" customHeight="1" x14ac:dyDescent="0.15">
      <c r="A211" s="184"/>
      <c r="D211" s="198"/>
    </row>
    <row r="212" spans="1:5" ht="15" hidden="1" customHeight="1" x14ac:dyDescent="0.15">
      <c r="A212" s="184"/>
      <c r="D212" s="198"/>
    </row>
    <row r="213" spans="1:5" ht="15" hidden="1" customHeight="1" x14ac:dyDescent="0.15">
      <c r="A213" s="184"/>
      <c r="D213" s="198"/>
    </row>
    <row r="214" spans="1:5" ht="15" hidden="1" customHeight="1" x14ac:dyDescent="0.15">
      <c r="A214" s="184"/>
      <c r="D214" s="198"/>
    </row>
    <row r="215" spans="1:5" ht="15" hidden="1" customHeight="1" x14ac:dyDescent="0.15">
      <c r="A215" s="184"/>
      <c r="D215" s="198"/>
    </row>
    <row r="216" spans="1:5" ht="15" hidden="1" customHeight="1" x14ac:dyDescent="0.15">
      <c r="A216" s="184"/>
      <c r="D216" s="198"/>
    </row>
    <row r="217" spans="1:5" ht="15" customHeight="1" x14ac:dyDescent="0.15">
      <c r="A217" s="184"/>
      <c r="D217" s="198"/>
    </row>
    <row r="218" spans="1:5" ht="25.5" customHeight="1" x14ac:dyDescent="0.15">
      <c r="A218" s="184">
        <v>9</v>
      </c>
      <c r="B218" s="185">
        <v>10</v>
      </c>
      <c r="D218" s="187" t="s">
        <v>382</v>
      </c>
      <c r="E218" s="211" t="s">
        <v>429</v>
      </c>
    </row>
    <row r="219" spans="1:5" ht="13.5" customHeight="1" x14ac:dyDescent="0.3">
      <c r="A219" s="184"/>
      <c r="B219" s="185">
        <v>10</v>
      </c>
      <c r="C219" s="190" t="s">
        <v>367</v>
      </c>
      <c r="D219" s="191"/>
      <c r="E219" s="212"/>
    </row>
    <row r="220" spans="1:5" ht="14.25" hidden="1" customHeight="1" x14ac:dyDescent="0.15">
      <c r="A220" s="184"/>
      <c r="B220" s="185">
        <v>10</v>
      </c>
      <c r="C220" s="190" t="s">
        <v>367</v>
      </c>
      <c r="D220" s="191"/>
      <c r="E220" s="192"/>
    </row>
    <row r="221" spans="1:5" ht="14.25" hidden="1" customHeight="1" x14ac:dyDescent="0.15">
      <c r="A221" s="184"/>
      <c r="B221" s="185">
        <v>10</v>
      </c>
      <c r="C221" s="190" t="s">
        <v>367</v>
      </c>
      <c r="D221" s="191"/>
      <c r="E221" s="192"/>
    </row>
    <row r="222" spans="1:5" ht="14.25" hidden="1" customHeight="1" x14ac:dyDescent="0.15">
      <c r="A222" s="184"/>
      <c r="B222" s="185">
        <v>10</v>
      </c>
      <c r="C222" s="190" t="s">
        <v>367</v>
      </c>
      <c r="D222" s="191"/>
      <c r="E222" s="192"/>
    </row>
    <row r="223" spans="1:5" ht="14.25" hidden="1" customHeight="1" x14ac:dyDescent="0.15">
      <c r="A223" s="184"/>
      <c r="B223" s="185">
        <v>10</v>
      </c>
      <c r="C223" s="190" t="s">
        <v>367</v>
      </c>
      <c r="D223" s="191"/>
      <c r="E223" s="192"/>
    </row>
    <row r="224" spans="1:5" ht="14.25" hidden="1" customHeight="1" x14ac:dyDescent="0.15">
      <c r="A224" s="184"/>
      <c r="B224" s="185">
        <v>10</v>
      </c>
      <c r="C224" s="190" t="s">
        <v>367</v>
      </c>
      <c r="D224" s="191"/>
      <c r="E224" s="192"/>
    </row>
    <row r="225" spans="1:5" ht="14.25" hidden="1" customHeight="1" x14ac:dyDescent="0.15">
      <c r="A225" s="184"/>
      <c r="B225" s="185">
        <v>10</v>
      </c>
      <c r="C225" s="190" t="s">
        <v>367</v>
      </c>
      <c r="D225" s="191"/>
      <c r="E225" s="192"/>
    </row>
    <row r="226" spans="1:5" ht="14.25" hidden="1" customHeight="1" x14ac:dyDescent="0.15">
      <c r="A226" s="184"/>
      <c r="B226" s="185">
        <v>10</v>
      </c>
      <c r="C226" s="190" t="s">
        <v>367</v>
      </c>
      <c r="D226" s="191"/>
      <c r="E226" s="192"/>
    </row>
    <row r="227" spans="1:5" ht="14.25" hidden="1" customHeight="1" x14ac:dyDescent="0.15">
      <c r="A227" s="184"/>
      <c r="B227" s="185">
        <v>10</v>
      </c>
      <c r="C227" s="190" t="s">
        <v>367</v>
      </c>
      <c r="D227" s="191"/>
      <c r="E227" s="192"/>
    </row>
    <row r="228" spans="1:5" ht="14.25" hidden="1" customHeight="1" x14ac:dyDescent="0.15">
      <c r="A228" s="184"/>
      <c r="B228" s="185">
        <v>10</v>
      </c>
      <c r="C228" s="190" t="s">
        <v>367</v>
      </c>
      <c r="D228" s="191"/>
      <c r="E228" s="213"/>
    </row>
    <row r="229" spans="1:5" ht="14.25" hidden="1" customHeight="1" x14ac:dyDescent="0.15">
      <c r="A229" s="184"/>
      <c r="B229" s="185">
        <v>10</v>
      </c>
      <c r="C229" s="190" t="s">
        <v>367</v>
      </c>
      <c r="D229" s="191"/>
      <c r="E229" s="192"/>
    </row>
    <row r="230" spans="1:5" ht="14.25" hidden="1" customHeight="1" x14ac:dyDescent="0.15">
      <c r="A230" s="184"/>
      <c r="B230" s="185">
        <v>10</v>
      </c>
      <c r="C230" s="190" t="s">
        <v>367</v>
      </c>
      <c r="D230" s="191"/>
      <c r="E230" s="192"/>
    </row>
    <row r="231" spans="1:5" ht="14.25" hidden="1" customHeight="1" x14ac:dyDescent="0.15">
      <c r="A231" s="184"/>
      <c r="B231" s="185">
        <v>10</v>
      </c>
      <c r="C231" s="190" t="s">
        <v>367</v>
      </c>
      <c r="D231" s="191"/>
      <c r="E231" s="192"/>
    </row>
    <row r="232" spans="1:5" ht="15" hidden="1" customHeight="1" x14ac:dyDescent="0.15">
      <c r="A232" s="184"/>
      <c r="D232" s="191"/>
      <c r="E232" s="193"/>
    </row>
    <row r="233" spans="1:5" ht="15" hidden="1" customHeight="1" x14ac:dyDescent="0.15">
      <c r="A233" s="184"/>
      <c r="D233" s="191"/>
      <c r="E233" s="193"/>
    </row>
    <row r="234" spans="1:5" ht="15" hidden="1" customHeight="1" x14ac:dyDescent="0.15">
      <c r="A234" s="184"/>
      <c r="D234" s="191"/>
      <c r="E234" s="193"/>
    </row>
    <row r="235" spans="1:5" ht="15" hidden="1" customHeight="1" x14ac:dyDescent="0.15">
      <c r="A235" s="184"/>
      <c r="D235" s="191"/>
      <c r="E235" s="193"/>
    </row>
    <row r="236" spans="1:5" ht="15" hidden="1" customHeight="1" x14ac:dyDescent="0.15">
      <c r="A236" s="184"/>
      <c r="D236" s="191"/>
      <c r="E236" s="214"/>
    </row>
    <row r="237" spans="1:5" ht="18" hidden="1" customHeight="1" x14ac:dyDescent="0.15">
      <c r="A237" s="184"/>
      <c r="D237" s="191"/>
      <c r="E237" s="214"/>
    </row>
    <row r="238" spans="1:5" ht="15.75" hidden="1" customHeight="1" x14ac:dyDescent="0.15">
      <c r="A238" s="184"/>
      <c r="D238" s="198"/>
    </row>
    <row r="239" spans="1:5" ht="15" customHeight="1" x14ac:dyDescent="0.15">
      <c r="A239" s="184"/>
      <c r="D239" s="198"/>
    </row>
    <row r="240" spans="1:5" ht="24.75" customHeight="1" x14ac:dyDescent="0.15">
      <c r="A240" s="184">
        <v>10</v>
      </c>
      <c r="B240" s="185">
        <v>11</v>
      </c>
      <c r="D240" s="187" t="s">
        <v>383</v>
      </c>
      <c r="E240" s="211" t="s">
        <v>384</v>
      </c>
    </row>
    <row r="241" spans="1:5" ht="17.25" customHeight="1" x14ac:dyDescent="0.3">
      <c r="A241" s="184"/>
      <c r="B241" s="185">
        <v>11</v>
      </c>
      <c r="C241" s="190" t="s">
        <v>367</v>
      </c>
      <c r="D241" s="191"/>
      <c r="E241" s="212"/>
    </row>
    <row r="242" spans="1:5" ht="18.75" hidden="1" customHeight="1" x14ac:dyDescent="0.15">
      <c r="A242" s="184"/>
      <c r="B242" s="185">
        <v>11</v>
      </c>
      <c r="C242" s="190" t="s">
        <v>367</v>
      </c>
      <c r="D242" s="191"/>
      <c r="E242" s="192"/>
    </row>
    <row r="243" spans="1:5" ht="14.25" hidden="1" customHeight="1" x14ac:dyDescent="0.15">
      <c r="A243" s="184"/>
      <c r="B243" s="185">
        <v>11</v>
      </c>
      <c r="C243" s="190" t="s">
        <v>367</v>
      </c>
      <c r="D243" s="191"/>
      <c r="E243" s="192"/>
    </row>
    <row r="244" spans="1:5" ht="14.25" hidden="1" customHeight="1" x14ac:dyDescent="0.15">
      <c r="A244" s="184"/>
      <c r="B244" s="185">
        <v>11</v>
      </c>
      <c r="C244" s="190" t="s">
        <v>367</v>
      </c>
      <c r="D244" s="191"/>
      <c r="E244" s="192"/>
    </row>
    <row r="245" spans="1:5" ht="14.25" hidden="1" customHeight="1" x14ac:dyDescent="0.15">
      <c r="A245" s="184"/>
      <c r="B245" s="185">
        <v>11</v>
      </c>
      <c r="C245" s="190" t="s">
        <v>367</v>
      </c>
      <c r="D245" s="191"/>
      <c r="E245" s="192"/>
    </row>
    <row r="246" spans="1:5" ht="14.25" hidden="1" customHeight="1" x14ac:dyDescent="0.15">
      <c r="A246" s="184"/>
      <c r="B246" s="185">
        <v>11</v>
      </c>
      <c r="C246" s="190" t="s">
        <v>367</v>
      </c>
      <c r="D246" s="191"/>
      <c r="E246" s="215"/>
    </row>
    <row r="247" spans="1:5" ht="12" hidden="1" customHeight="1" x14ac:dyDescent="0.15">
      <c r="A247" s="184"/>
      <c r="B247" s="185">
        <v>11</v>
      </c>
      <c r="C247" s="190" t="s">
        <v>367</v>
      </c>
      <c r="D247" s="191"/>
      <c r="E247" s="215"/>
    </row>
    <row r="248" spans="1:5" ht="14.25" hidden="1" customHeight="1" x14ac:dyDescent="0.15">
      <c r="A248" s="184"/>
      <c r="B248" s="185">
        <v>11</v>
      </c>
      <c r="C248" s="190" t="s">
        <v>367</v>
      </c>
      <c r="D248" s="191"/>
      <c r="E248" s="210"/>
    </row>
    <row r="249" spans="1:5" ht="14.25" hidden="1" customHeight="1" x14ac:dyDescent="0.15">
      <c r="A249" s="184"/>
      <c r="B249" s="185">
        <v>11</v>
      </c>
      <c r="C249" s="190" t="s">
        <v>367</v>
      </c>
      <c r="D249" s="191"/>
      <c r="E249" s="210"/>
    </row>
    <row r="250" spans="1:5" ht="14.25" hidden="1" customHeight="1" x14ac:dyDescent="0.15">
      <c r="A250" s="184"/>
      <c r="B250" s="185">
        <v>11</v>
      </c>
      <c r="C250" s="190" t="s">
        <v>367</v>
      </c>
      <c r="D250" s="191"/>
      <c r="E250" s="210"/>
    </row>
    <row r="251" spans="1:5" ht="14.25" hidden="1" customHeight="1" x14ac:dyDescent="0.15">
      <c r="A251" s="184"/>
      <c r="B251" s="185">
        <v>11</v>
      </c>
      <c r="C251" s="190" t="s">
        <v>367</v>
      </c>
      <c r="D251" s="191"/>
      <c r="E251" s="210"/>
    </row>
    <row r="252" spans="1:5" ht="14.25" hidden="1" customHeight="1" x14ac:dyDescent="0.15">
      <c r="A252" s="184"/>
      <c r="B252" s="185">
        <v>11</v>
      </c>
      <c r="C252" s="190" t="s">
        <v>367</v>
      </c>
      <c r="D252" s="191"/>
      <c r="E252" s="210"/>
    </row>
    <row r="253" spans="1:5" ht="14.25" hidden="1" customHeight="1" x14ac:dyDescent="0.15">
      <c r="A253" s="184"/>
      <c r="B253" s="185">
        <v>11</v>
      </c>
      <c r="C253" s="190" t="s">
        <v>367</v>
      </c>
      <c r="D253" s="191"/>
      <c r="E253" s="210"/>
    </row>
    <row r="254" spans="1:5" ht="14.25" hidden="1" customHeight="1" x14ac:dyDescent="0.15">
      <c r="A254" s="184"/>
      <c r="B254" s="185">
        <v>11</v>
      </c>
      <c r="C254" s="190" t="s">
        <v>367</v>
      </c>
      <c r="D254" s="191"/>
      <c r="E254" s="210"/>
    </row>
    <row r="255" spans="1:5" ht="14.25" hidden="1" customHeight="1" x14ac:dyDescent="0.15">
      <c r="A255" s="184"/>
      <c r="B255" s="185">
        <v>11</v>
      </c>
      <c r="C255" s="190" t="s">
        <v>367</v>
      </c>
      <c r="D255" s="191"/>
      <c r="E255" s="210"/>
    </row>
    <row r="256" spans="1:5" ht="14.25" hidden="1" customHeight="1" x14ac:dyDescent="0.15">
      <c r="A256" s="184"/>
      <c r="B256" s="185">
        <v>11</v>
      </c>
      <c r="C256" s="190" t="s">
        <v>367</v>
      </c>
      <c r="D256" s="191"/>
      <c r="E256" s="210"/>
    </row>
    <row r="257" spans="1:5" ht="14.25" hidden="1" customHeight="1" x14ac:dyDescent="0.15">
      <c r="A257" s="184"/>
      <c r="B257" s="185">
        <v>11</v>
      </c>
      <c r="C257" s="190" t="s">
        <v>367</v>
      </c>
      <c r="D257" s="191"/>
      <c r="E257" s="210"/>
    </row>
    <row r="258" spans="1:5" ht="14.25" hidden="1" customHeight="1" x14ac:dyDescent="0.15">
      <c r="A258" s="184"/>
      <c r="B258" s="185">
        <v>11</v>
      </c>
      <c r="C258" s="190" t="s">
        <v>367</v>
      </c>
      <c r="D258" s="191"/>
      <c r="E258" s="210"/>
    </row>
    <row r="259" spans="1:5" ht="14.25" hidden="1" customHeight="1" x14ac:dyDescent="0.15">
      <c r="A259" s="184"/>
      <c r="B259" s="185">
        <v>11</v>
      </c>
      <c r="C259" s="190" t="s">
        <v>367</v>
      </c>
      <c r="D259" s="191"/>
      <c r="E259" s="210"/>
    </row>
    <row r="260" spans="1:5" ht="14.25" hidden="1" customHeight="1" x14ac:dyDescent="0.15">
      <c r="A260" s="184"/>
      <c r="B260" s="185">
        <v>11</v>
      </c>
      <c r="C260" s="190" t="s">
        <v>367</v>
      </c>
      <c r="D260" s="191"/>
      <c r="E260" s="210"/>
    </row>
    <row r="261" spans="1:5" ht="14.25" customHeight="1" x14ac:dyDescent="0.15">
      <c r="A261" s="184"/>
      <c r="B261" s="185">
        <v>11</v>
      </c>
      <c r="C261" s="190" t="s">
        <v>367</v>
      </c>
      <c r="D261" s="191"/>
      <c r="E261" s="210"/>
    </row>
    <row r="262" spans="1:5" ht="34.5" customHeight="1" x14ac:dyDescent="0.15">
      <c r="A262" s="184">
        <v>11</v>
      </c>
      <c r="B262" s="185">
        <v>12</v>
      </c>
      <c r="D262" s="187" t="s">
        <v>385</v>
      </c>
      <c r="E262" s="211" t="s">
        <v>386</v>
      </c>
    </row>
    <row r="263" spans="1:5" ht="14.25" customHeight="1" x14ac:dyDescent="0.3">
      <c r="A263" s="184"/>
      <c r="B263" s="185">
        <v>12</v>
      </c>
      <c r="C263" s="190" t="s">
        <v>367</v>
      </c>
      <c r="D263" s="191"/>
      <c r="E263" s="212"/>
    </row>
    <row r="264" spans="1:5" ht="14.25" hidden="1" customHeight="1" x14ac:dyDescent="0.15">
      <c r="A264" s="184"/>
      <c r="B264" s="185">
        <v>12</v>
      </c>
      <c r="C264" s="190" t="s">
        <v>367</v>
      </c>
      <c r="D264" s="191"/>
      <c r="E264" s="192"/>
    </row>
    <row r="265" spans="1:5" ht="14.25" hidden="1" customHeight="1" x14ac:dyDescent="0.15">
      <c r="A265" s="184"/>
      <c r="B265" s="185">
        <v>12</v>
      </c>
      <c r="C265" s="190" t="s">
        <v>367</v>
      </c>
      <c r="D265" s="191"/>
      <c r="E265" s="192"/>
    </row>
    <row r="266" spans="1:5" ht="14.25" hidden="1" customHeight="1" x14ac:dyDescent="0.15">
      <c r="A266" s="184"/>
      <c r="B266" s="185">
        <v>12</v>
      </c>
      <c r="C266" s="190" t="s">
        <v>367</v>
      </c>
      <c r="D266" s="191"/>
      <c r="E266" s="192"/>
    </row>
    <row r="267" spans="1:5" ht="14.25" hidden="1" customHeight="1" x14ac:dyDescent="0.15">
      <c r="A267" s="184"/>
      <c r="B267" s="185">
        <v>12</v>
      </c>
      <c r="C267" s="190" t="s">
        <v>367</v>
      </c>
      <c r="D267" s="191"/>
      <c r="E267" s="192"/>
    </row>
    <row r="268" spans="1:5" ht="14.25" hidden="1" customHeight="1" x14ac:dyDescent="0.15">
      <c r="A268" s="184"/>
      <c r="B268" s="185">
        <v>12</v>
      </c>
      <c r="C268" s="190" t="s">
        <v>367</v>
      </c>
      <c r="D268" s="191"/>
      <c r="E268" s="192"/>
    </row>
    <row r="269" spans="1:5" ht="14.25" hidden="1" customHeight="1" x14ac:dyDescent="0.15">
      <c r="A269" s="184"/>
      <c r="B269" s="185">
        <v>12</v>
      </c>
      <c r="C269" s="190" t="s">
        <v>367</v>
      </c>
      <c r="D269" s="191"/>
      <c r="E269" s="192"/>
    </row>
    <row r="270" spans="1:5" ht="18" hidden="1" customHeight="1" x14ac:dyDescent="0.15">
      <c r="A270" s="184"/>
      <c r="B270" s="185">
        <v>12</v>
      </c>
      <c r="C270" s="190" t="s">
        <v>367</v>
      </c>
      <c r="D270" s="191"/>
      <c r="E270" s="192"/>
    </row>
    <row r="271" spans="1:5" ht="15.75" hidden="1" customHeight="1" x14ac:dyDescent="0.15">
      <c r="A271" s="184"/>
      <c r="B271" s="185">
        <v>12</v>
      </c>
      <c r="C271" s="190" t="s">
        <v>367</v>
      </c>
      <c r="D271" s="191"/>
      <c r="E271" s="216"/>
    </row>
    <row r="272" spans="1:5" ht="0.75" hidden="1" customHeight="1" x14ac:dyDescent="0.15">
      <c r="A272" s="184"/>
      <c r="B272" s="185">
        <v>12</v>
      </c>
      <c r="C272" s="190" t="s">
        <v>367</v>
      </c>
      <c r="D272" s="191"/>
      <c r="E272" s="217"/>
    </row>
    <row r="273" spans="1:5" ht="14.25" hidden="1" customHeight="1" x14ac:dyDescent="0.15">
      <c r="A273" s="184"/>
      <c r="B273" s="185">
        <v>12</v>
      </c>
      <c r="C273" s="190" t="s">
        <v>367</v>
      </c>
      <c r="D273" s="191"/>
      <c r="E273" s="210"/>
    </row>
    <row r="274" spans="1:5" ht="14.25" hidden="1" customHeight="1" x14ac:dyDescent="0.15">
      <c r="A274" s="184"/>
      <c r="B274" s="185">
        <v>12</v>
      </c>
      <c r="C274" s="190" t="s">
        <v>367</v>
      </c>
      <c r="D274" s="191"/>
      <c r="E274" s="210"/>
    </row>
    <row r="275" spans="1:5" ht="14.25" hidden="1" customHeight="1" x14ac:dyDescent="0.15">
      <c r="A275" s="184"/>
      <c r="B275" s="185">
        <v>12</v>
      </c>
      <c r="C275" s="190" t="s">
        <v>367</v>
      </c>
      <c r="D275" s="191"/>
      <c r="E275" s="210"/>
    </row>
    <row r="276" spans="1:5" ht="14.25" hidden="1" customHeight="1" x14ac:dyDescent="0.15">
      <c r="A276" s="184"/>
      <c r="B276" s="185">
        <v>12</v>
      </c>
      <c r="C276" s="190" t="s">
        <v>367</v>
      </c>
      <c r="D276" s="191"/>
      <c r="E276" s="210"/>
    </row>
    <row r="277" spans="1:5" ht="14.25" hidden="1" customHeight="1" x14ac:dyDescent="0.15">
      <c r="A277" s="184"/>
      <c r="B277" s="185">
        <v>12</v>
      </c>
      <c r="C277" s="190" t="s">
        <v>367</v>
      </c>
      <c r="D277" s="191"/>
      <c r="E277" s="210"/>
    </row>
    <row r="278" spans="1:5" ht="14.25" hidden="1" customHeight="1" x14ac:dyDescent="0.15">
      <c r="A278" s="184"/>
      <c r="B278" s="185">
        <v>12</v>
      </c>
      <c r="C278" s="190" t="s">
        <v>367</v>
      </c>
      <c r="D278" s="191"/>
      <c r="E278" s="210"/>
    </row>
    <row r="279" spans="1:5" ht="14.25" hidden="1" customHeight="1" x14ac:dyDescent="0.15">
      <c r="A279" s="184"/>
      <c r="B279" s="185">
        <v>12</v>
      </c>
      <c r="C279" s="190" t="s">
        <v>367</v>
      </c>
      <c r="D279" s="191"/>
      <c r="E279" s="210"/>
    </row>
    <row r="280" spans="1:5" ht="14.25" hidden="1" customHeight="1" x14ac:dyDescent="0.15">
      <c r="A280" s="184"/>
      <c r="B280" s="185">
        <v>12</v>
      </c>
      <c r="C280" s="190" t="s">
        <v>367</v>
      </c>
      <c r="D280" s="191"/>
      <c r="E280" s="210"/>
    </row>
    <row r="281" spans="1:5" ht="14.25" hidden="1" customHeight="1" x14ac:dyDescent="0.15">
      <c r="A281" s="184"/>
      <c r="B281" s="185">
        <v>12</v>
      </c>
      <c r="C281" s="190" t="s">
        <v>367</v>
      </c>
      <c r="D281" s="191"/>
      <c r="E281" s="210"/>
    </row>
    <row r="282" spans="1:5" ht="15" customHeight="1" x14ac:dyDescent="0.15">
      <c r="A282" s="184"/>
      <c r="D282" s="198"/>
    </row>
    <row r="283" spans="1:5" ht="26.25" customHeight="1" x14ac:dyDescent="0.15">
      <c r="A283" s="184">
        <v>12</v>
      </c>
      <c r="B283" s="185">
        <v>13</v>
      </c>
      <c r="D283" s="187" t="s">
        <v>387</v>
      </c>
      <c r="E283" s="211" t="s">
        <v>388</v>
      </c>
    </row>
    <row r="284" spans="1:5" ht="11.25" customHeight="1" x14ac:dyDescent="0.3">
      <c r="A284" s="184"/>
      <c r="B284" s="185"/>
      <c r="D284" s="199"/>
      <c r="E284" s="212"/>
    </row>
    <row r="285" spans="1:5" ht="11.25" hidden="1" customHeight="1" x14ac:dyDescent="0.15">
      <c r="A285" s="184"/>
      <c r="B285" s="185"/>
      <c r="D285" s="199"/>
      <c r="E285" s="218"/>
    </row>
    <row r="286" spans="1:5" ht="11.25" hidden="1" customHeight="1" x14ac:dyDescent="0.15">
      <c r="A286" s="184"/>
      <c r="B286" s="185"/>
      <c r="D286" s="199"/>
      <c r="E286" s="218"/>
    </row>
    <row r="287" spans="1:5" ht="13.5" hidden="1" customHeight="1" x14ac:dyDescent="0.15">
      <c r="A287" s="184"/>
      <c r="B287" s="185">
        <v>13</v>
      </c>
      <c r="C287" s="190" t="s">
        <v>367</v>
      </c>
      <c r="D287" s="191"/>
      <c r="E287" s="192"/>
    </row>
    <row r="288" spans="1:5" ht="14.25" hidden="1" customHeight="1" x14ac:dyDescent="0.15">
      <c r="A288" s="184"/>
      <c r="B288" s="185">
        <v>13</v>
      </c>
      <c r="C288" s="190" t="s">
        <v>367</v>
      </c>
      <c r="D288" s="191"/>
      <c r="E288" s="192"/>
    </row>
    <row r="289" spans="1:5" ht="14.25" hidden="1" customHeight="1" x14ac:dyDescent="0.15">
      <c r="A289" s="184"/>
      <c r="B289" s="185">
        <v>13</v>
      </c>
      <c r="C289" s="190" t="s">
        <v>367</v>
      </c>
      <c r="D289" s="191"/>
      <c r="E289" s="192"/>
    </row>
    <row r="290" spans="1:5" ht="14.25" hidden="1" customHeight="1" x14ac:dyDescent="0.15">
      <c r="A290" s="184"/>
      <c r="B290" s="185">
        <v>13</v>
      </c>
      <c r="C290" s="190" t="s">
        <v>367</v>
      </c>
      <c r="D290" s="191"/>
      <c r="E290" s="192"/>
    </row>
    <row r="291" spans="1:5" ht="14.25" hidden="1" customHeight="1" x14ac:dyDescent="0.15">
      <c r="A291" s="184"/>
      <c r="B291" s="185">
        <v>13</v>
      </c>
      <c r="C291" s="190" t="s">
        <v>367</v>
      </c>
      <c r="D291" s="191"/>
      <c r="E291" s="192"/>
    </row>
    <row r="292" spans="1:5" ht="14.25" hidden="1" customHeight="1" x14ac:dyDescent="0.15">
      <c r="A292" s="184"/>
      <c r="B292" s="185">
        <v>13</v>
      </c>
      <c r="C292" s="190" t="s">
        <v>367</v>
      </c>
      <c r="D292" s="191"/>
      <c r="E292" s="192"/>
    </row>
    <row r="293" spans="1:5" ht="14.25" hidden="1" customHeight="1" x14ac:dyDescent="0.15">
      <c r="A293" s="184"/>
      <c r="B293" s="185">
        <v>13</v>
      </c>
      <c r="C293" s="190" t="s">
        <v>367</v>
      </c>
      <c r="D293" s="191"/>
      <c r="E293" s="217"/>
    </row>
    <row r="294" spans="1:5" ht="13.5" hidden="1" customHeight="1" x14ac:dyDescent="0.15">
      <c r="A294" s="184"/>
      <c r="B294" s="185">
        <v>13</v>
      </c>
      <c r="C294" s="190" t="s">
        <v>367</v>
      </c>
      <c r="D294" s="191"/>
      <c r="E294" s="217"/>
    </row>
    <row r="295" spans="1:5" ht="0.75" hidden="1" customHeight="1" x14ac:dyDescent="0.15">
      <c r="A295" s="184"/>
      <c r="D295" s="198"/>
    </row>
    <row r="296" spans="1:5" ht="0.75" hidden="1" customHeight="1" x14ac:dyDescent="0.15">
      <c r="A296" s="184"/>
      <c r="D296" s="198"/>
    </row>
    <row r="297" spans="1:5" ht="15" hidden="1" customHeight="1" x14ac:dyDescent="0.15">
      <c r="A297" s="184"/>
      <c r="D297" s="198"/>
    </row>
    <row r="298" spans="1:5" ht="15" hidden="1" customHeight="1" x14ac:dyDescent="0.15">
      <c r="A298" s="184"/>
      <c r="D298" s="198"/>
    </row>
    <row r="299" spans="1:5" ht="15" hidden="1" customHeight="1" x14ac:dyDescent="0.15">
      <c r="A299" s="184"/>
      <c r="D299" s="198"/>
    </row>
    <row r="300" spans="1:5" ht="15" hidden="1" customHeight="1" x14ac:dyDescent="0.15">
      <c r="A300" s="184"/>
      <c r="D300" s="198"/>
    </row>
    <row r="301" spans="1:5" ht="15" hidden="1" customHeight="1" x14ac:dyDescent="0.15">
      <c r="A301" s="184"/>
      <c r="D301" s="198"/>
    </row>
    <row r="302" spans="1:5" ht="15" hidden="1" customHeight="1" x14ac:dyDescent="0.15">
      <c r="A302" s="184"/>
      <c r="D302" s="198"/>
    </row>
    <row r="303" spans="1:5" ht="15" hidden="1" customHeight="1" x14ac:dyDescent="0.15">
      <c r="A303" s="184"/>
      <c r="D303" s="198"/>
    </row>
    <row r="304" spans="1:5" ht="15" hidden="1" customHeight="1" x14ac:dyDescent="0.15">
      <c r="A304" s="184"/>
      <c r="D304" s="198"/>
    </row>
    <row r="305" spans="1:5" ht="15" hidden="1" customHeight="1" x14ac:dyDescent="0.15">
      <c r="A305" s="184"/>
      <c r="D305" s="198"/>
    </row>
    <row r="306" spans="1:5" ht="15" hidden="1" customHeight="1" x14ac:dyDescent="0.15">
      <c r="A306" s="184"/>
      <c r="D306" s="198"/>
    </row>
    <row r="307" spans="1:5" ht="15" customHeight="1" x14ac:dyDescent="0.15">
      <c r="A307" s="184"/>
      <c r="D307" s="198"/>
    </row>
    <row r="308" spans="1:5" ht="14.25" hidden="1" customHeight="1" x14ac:dyDescent="0.25">
      <c r="A308" s="184"/>
      <c r="B308" s="185">
        <v>14</v>
      </c>
      <c r="C308" s="190" t="s">
        <v>367</v>
      </c>
      <c r="D308" s="191"/>
      <c r="E308" s="219"/>
    </row>
    <row r="309" spans="1:5" ht="14.25" customHeight="1" x14ac:dyDescent="0.15">
      <c r="A309" s="184"/>
      <c r="B309" s="185">
        <v>14</v>
      </c>
      <c r="C309" s="190" t="s">
        <v>367</v>
      </c>
      <c r="D309" s="201"/>
      <c r="E309" s="220"/>
    </row>
    <row r="310" spans="1:5" ht="33" customHeight="1" x14ac:dyDescent="0.15">
      <c r="A310" s="184">
        <v>13</v>
      </c>
      <c r="B310" s="185">
        <v>14</v>
      </c>
      <c r="D310" s="187" t="s">
        <v>389</v>
      </c>
      <c r="E310" s="211" t="s">
        <v>419</v>
      </c>
    </row>
    <row r="311" spans="1:5" ht="14.25" customHeight="1" x14ac:dyDescent="0.15">
      <c r="A311" s="184"/>
      <c r="B311" s="185">
        <v>14</v>
      </c>
      <c r="C311" s="190" t="s">
        <v>367</v>
      </c>
      <c r="D311" s="201"/>
      <c r="E311" s="220"/>
    </row>
    <row r="312" spans="1:5" ht="14.25" customHeight="1" x14ac:dyDescent="0.15">
      <c r="A312" s="184"/>
      <c r="B312" s="185">
        <v>14</v>
      </c>
      <c r="C312" s="190" t="s">
        <v>367</v>
      </c>
      <c r="D312" s="201"/>
      <c r="E312" s="215"/>
    </row>
    <row r="313" spans="1:5" ht="33" customHeight="1" x14ac:dyDescent="0.15">
      <c r="A313" s="184">
        <v>13</v>
      </c>
      <c r="B313" s="185">
        <v>14</v>
      </c>
      <c r="D313" s="187" t="s">
        <v>390</v>
      </c>
      <c r="E313" s="211" t="s">
        <v>430</v>
      </c>
    </row>
    <row r="314" spans="1:5" ht="16.5" customHeight="1" x14ac:dyDescent="0.15">
      <c r="A314" s="184"/>
      <c r="B314" s="185">
        <v>14</v>
      </c>
      <c r="C314" s="190" t="s">
        <v>367</v>
      </c>
      <c r="D314" s="201"/>
      <c r="E314" s="215"/>
    </row>
    <row r="315" spans="1:5" ht="1.5" customHeight="1" x14ac:dyDescent="0.15">
      <c r="A315" s="184"/>
      <c r="B315" s="185">
        <v>14</v>
      </c>
      <c r="C315" s="190" t="s">
        <v>367</v>
      </c>
      <c r="D315" s="191"/>
      <c r="E315" s="210"/>
    </row>
    <row r="316" spans="1:5" ht="14.25" hidden="1" customHeight="1" x14ac:dyDescent="0.15">
      <c r="A316" s="184"/>
      <c r="B316" s="185">
        <v>14</v>
      </c>
      <c r="C316" s="190" t="s">
        <v>367</v>
      </c>
      <c r="D316" s="191"/>
      <c r="E316" s="210"/>
    </row>
    <row r="317" spans="1:5" ht="14.25" customHeight="1" x14ac:dyDescent="0.15">
      <c r="A317" s="184"/>
      <c r="B317" s="185">
        <v>14</v>
      </c>
      <c r="C317" s="190" t="s">
        <v>367</v>
      </c>
      <c r="D317" s="191"/>
      <c r="E317" s="210"/>
    </row>
    <row r="318" spans="1:5" ht="33" customHeight="1" x14ac:dyDescent="0.15">
      <c r="A318" s="184">
        <v>13</v>
      </c>
      <c r="B318" s="185">
        <v>14</v>
      </c>
      <c r="D318" s="187" t="s">
        <v>391</v>
      </c>
      <c r="E318" s="211" t="s">
        <v>431</v>
      </c>
    </row>
    <row r="319" spans="1:5" ht="14.25" customHeight="1" x14ac:dyDescent="0.15">
      <c r="A319" s="184"/>
      <c r="B319" s="185">
        <v>14</v>
      </c>
      <c r="C319" s="190" t="s">
        <v>367</v>
      </c>
      <c r="D319" s="191"/>
      <c r="E319" s="210"/>
    </row>
    <row r="320" spans="1:5" ht="33" customHeight="1" x14ac:dyDescent="0.15">
      <c r="A320" s="184">
        <v>13</v>
      </c>
      <c r="B320" s="185">
        <v>14</v>
      </c>
      <c r="D320" s="187" t="s">
        <v>392</v>
      </c>
      <c r="E320" s="221" t="s">
        <v>421</v>
      </c>
    </row>
    <row r="321" spans="1:5" ht="14.25" customHeight="1" x14ac:dyDescent="0.15">
      <c r="A321" s="184"/>
      <c r="B321" s="185">
        <v>14</v>
      </c>
      <c r="C321" s="190" t="s">
        <v>367</v>
      </c>
      <c r="D321" s="191"/>
      <c r="E321" s="210"/>
    </row>
    <row r="322" spans="1:5" ht="33" customHeight="1" x14ac:dyDescent="0.15">
      <c r="A322" s="184">
        <v>13</v>
      </c>
      <c r="B322" s="185">
        <v>14</v>
      </c>
      <c r="D322" s="187" t="s">
        <v>393</v>
      </c>
      <c r="E322" s="221" t="s">
        <v>422</v>
      </c>
    </row>
    <row r="323" spans="1:5" ht="14.25" customHeight="1" x14ac:dyDescent="0.15">
      <c r="A323" s="184"/>
      <c r="B323" s="185">
        <v>14</v>
      </c>
      <c r="C323" s="190" t="s">
        <v>367</v>
      </c>
      <c r="D323" s="191"/>
      <c r="E323" s="210"/>
    </row>
    <row r="324" spans="1:5" ht="26.25" customHeight="1" x14ac:dyDescent="0.15">
      <c r="A324" s="184">
        <v>14</v>
      </c>
      <c r="B324" s="185">
        <v>15</v>
      </c>
      <c r="D324" s="187" t="s">
        <v>420</v>
      </c>
      <c r="E324" s="221" t="s">
        <v>423</v>
      </c>
    </row>
    <row r="325" spans="1:5" ht="14.25" customHeight="1" x14ac:dyDescent="0.15">
      <c r="A325" s="184"/>
      <c r="B325" s="185">
        <v>14</v>
      </c>
      <c r="C325" s="190" t="s">
        <v>367</v>
      </c>
      <c r="D325" s="191"/>
      <c r="E325" s="210"/>
    </row>
    <row r="326" spans="1:5" ht="14.25" customHeight="1" x14ac:dyDescent="0.15">
      <c r="A326" s="184"/>
      <c r="B326" s="185">
        <v>14</v>
      </c>
      <c r="C326" s="190" t="s">
        <v>367</v>
      </c>
      <c r="D326" s="191"/>
      <c r="E326" s="210"/>
    </row>
    <row r="327" spans="1:5" ht="14.25" customHeight="1" x14ac:dyDescent="0.15">
      <c r="A327" s="184"/>
      <c r="B327" s="185">
        <v>14</v>
      </c>
      <c r="C327" s="190" t="s">
        <v>367</v>
      </c>
      <c r="D327" s="191"/>
      <c r="E327" s="210"/>
    </row>
    <row r="328" spans="1:5" ht="14.25" customHeight="1" x14ac:dyDescent="0.15">
      <c r="A328" s="184"/>
      <c r="B328" s="185">
        <v>14</v>
      </c>
      <c r="C328" s="190" t="s">
        <v>367</v>
      </c>
      <c r="D328" s="191"/>
      <c r="E328" s="210"/>
    </row>
    <row r="329" spans="1:5" ht="14.25" customHeight="1" x14ac:dyDescent="0.15">
      <c r="A329" s="184"/>
      <c r="B329" s="185">
        <v>14</v>
      </c>
      <c r="C329" s="190" t="s">
        <v>367</v>
      </c>
      <c r="D329" s="191"/>
      <c r="E329" s="210"/>
    </row>
    <row r="330" spans="1:5" ht="26.25" customHeight="1" x14ac:dyDescent="0.15">
      <c r="A330" s="184">
        <v>14</v>
      </c>
      <c r="B330" s="185">
        <v>15</v>
      </c>
      <c r="D330" s="187"/>
      <c r="E330" s="221"/>
    </row>
    <row r="331" spans="1:5" ht="14.25" customHeight="1" x14ac:dyDescent="0.15">
      <c r="A331" s="184"/>
      <c r="B331" s="185">
        <v>15</v>
      </c>
      <c r="C331" s="190" t="s">
        <v>367</v>
      </c>
      <c r="D331" s="191"/>
      <c r="E331" s="192"/>
    </row>
    <row r="332" spans="1:5" ht="14.25" customHeight="1" x14ac:dyDescent="0.15">
      <c r="A332" s="184"/>
      <c r="B332" s="185">
        <v>15</v>
      </c>
      <c r="C332" s="190" t="s">
        <v>367</v>
      </c>
      <c r="D332" s="191"/>
      <c r="E332" s="192"/>
    </row>
    <row r="333" spans="1:5" ht="14.25" customHeight="1" x14ac:dyDescent="0.15">
      <c r="A333" s="184"/>
      <c r="B333" s="185">
        <v>15</v>
      </c>
      <c r="C333" s="190" t="s">
        <v>367</v>
      </c>
      <c r="D333" s="191"/>
      <c r="E333" s="192"/>
    </row>
    <row r="334" spans="1:5" ht="14.25" customHeight="1" x14ac:dyDescent="0.15">
      <c r="A334" s="184"/>
      <c r="B334" s="185">
        <v>15</v>
      </c>
      <c r="C334" s="190" t="s">
        <v>367</v>
      </c>
      <c r="D334" s="201"/>
      <c r="E334" s="215"/>
    </row>
    <row r="335" spans="1:5" ht="12.75" customHeight="1" x14ac:dyDescent="0.15">
      <c r="A335" s="184"/>
      <c r="B335" s="185">
        <v>15</v>
      </c>
      <c r="C335" s="190" t="s">
        <v>367</v>
      </c>
      <c r="D335" s="201"/>
      <c r="E335" s="215"/>
    </row>
    <row r="336" spans="1:5" ht="16.5" customHeight="1" x14ac:dyDescent="0.15">
      <c r="A336" s="184"/>
      <c r="B336" s="185">
        <v>15</v>
      </c>
      <c r="C336" s="190" t="s">
        <v>367</v>
      </c>
      <c r="D336" s="191"/>
      <c r="E336" s="210"/>
    </row>
    <row r="337" spans="1:5" ht="14.25" customHeight="1" x14ac:dyDescent="0.15">
      <c r="A337" s="184"/>
      <c r="B337" s="185">
        <v>15</v>
      </c>
      <c r="C337" s="190" t="s">
        <v>367</v>
      </c>
      <c r="D337" s="191"/>
      <c r="E337" s="210"/>
    </row>
    <row r="338" spans="1:5" ht="15" customHeight="1" x14ac:dyDescent="0.15">
      <c r="A338" s="184"/>
      <c r="D338" s="191"/>
    </row>
    <row r="339" spans="1:5" ht="15" customHeight="1" x14ac:dyDescent="0.15">
      <c r="A339" s="184"/>
      <c r="D339" s="198"/>
    </row>
    <row r="340" spans="1:5" ht="15" customHeight="1" x14ac:dyDescent="0.15">
      <c r="A340" s="184"/>
      <c r="D340" s="198"/>
    </row>
    <row r="341" spans="1:5" ht="15" customHeight="1" x14ac:dyDescent="0.15">
      <c r="A341" s="184"/>
      <c r="D341" s="198"/>
    </row>
    <row r="342" spans="1:5" ht="15" customHeight="1" x14ac:dyDescent="0.15">
      <c r="A342" s="184"/>
      <c r="D342" s="198"/>
    </row>
    <row r="343" spans="1:5" ht="15" customHeight="1" x14ac:dyDescent="0.15">
      <c r="A343" s="184"/>
      <c r="D343" s="198"/>
    </row>
    <row r="344" spans="1:5" ht="15" customHeight="1" x14ac:dyDescent="0.15">
      <c r="A344" s="184"/>
      <c r="D344" s="198"/>
    </row>
    <row r="345" spans="1:5" ht="15" customHeight="1" x14ac:dyDescent="0.15">
      <c r="A345" s="184"/>
      <c r="D345" s="198"/>
    </row>
    <row r="346" spans="1:5" ht="15" customHeight="1" x14ac:dyDescent="0.15">
      <c r="A346" s="184"/>
      <c r="D346" s="198"/>
    </row>
    <row r="347" spans="1:5" ht="15" customHeight="1" x14ac:dyDescent="0.15">
      <c r="A347" s="184"/>
      <c r="D347" s="198"/>
    </row>
    <row r="348" spans="1:5" ht="15" customHeight="1" x14ac:dyDescent="0.15">
      <c r="A348" s="184"/>
      <c r="D348" s="198"/>
    </row>
    <row r="349" spans="1:5" ht="15" customHeight="1" x14ac:dyDescent="0.15">
      <c r="A349" s="184"/>
      <c r="D349" s="198"/>
    </row>
    <row r="350" spans="1:5" ht="15" customHeight="1" x14ac:dyDescent="0.15">
      <c r="A350" s="184"/>
      <c r="D350" s="198"/>
    </row>
    <row r="351" spans="1:5" ht="15" customHeight="1" x14ac:dyDescent="0.15">
      <c r="A351" s="184"/>
      <c r="D351" s="198"/>
    </row>
    <row r="352" spans="1:5" ht="13.5" customHeight="1" x14ac:dyDescent="0.15">
      <c r="A352" s="184">
        <v>15</v>
      </c>
      <c r="B352" s="185">
        <v>16</v>
      </c>
      <c r="D352" s="187"/>
      <c r="E352" s="221"/>
    </row>
    <row r="353" spans="1:5" ht="14.25" customHeight="1" x14ac:dyDescent="0.15">
      <c r="A353" s="184"/>
      <c r="B353" s="185">
        <v>16</v>
      </c>
      <c r="C353" s="190" t="s">
        <v>367</v>
      </c>
      <c r="D353" s="191"/>
      <c r="E353" s="192"/>
    </row>
    <row r="354" spans="1:5" ht="14.25" customHeight="1" x14ac:dyDescent="0.15">
      <c r="A354" s="184"/>
      <c r="B354" s="185">
        <v>16</v>
      </c>
      <c r="C354" s="190" t="s">
        <v>367</v>
      </c>
      <c r="D354" s="201"/>
      <c r="E354" s="220"/>
    </row>
    <row r="355" spans="1:5" ht="14.25" customHeight="1" x14ac:dyDescent="0.15">
      <c r="A355" s="184"/>
      <c r="B355" s="185">
        <v>16</v>
      </c>
      <c r="C355" s="190" t="s">
        <v>367</v>
      </c>
      <c r="D355" s="201"/>
      <c r="E355" s="220"/>
    </row>
    <row r="356" spans="1:5" ht="14.25" customHeight="1" x14ac:dyDescent="0.15">
      <c r="A356" s="184"/>
      <c r="B356" s="185">
        <v>16</v>
      </c>
      <c r="C356" s="190" t="s">
        <v>367</v>
      </c>
      <c r="D356" s="201"/>
      <c r="E356" s="220"/>
    </row>
    <row r="357" spans="1:5" ht="14.25" customHeight="1" x14ac:dyDescent="0.15">
      <c r="A357" s="184"/>
      <c r="B357" s="185">
        <v>16</v>
      </c>
      <c r="C357" s="190" t="s">
        <v>367</v>
      </c>
      <c r="D357" s="201"/>
      <c r="E357" s="220"/>
    </row>
    <row r="358" spans="1:5" ht="14.25" customHeight="1" x14ac:dyDescent="0.15">
      <c r="A358" s="184"/>
      <c r="B358" s="185">
        <v>16</v>
      </c>
      <c r="C358" s="190" t="s">
        <v>367</v>
      </c>
      <c r="D358" s="201"/>
      <c r="E358" s="215"/>
    </row>
    <row r="359" spans="1:5" ht="12" customHeight="1" x14ac:dyDescent="0.15">
      <c r="A359" s="184"/>
      <c r="B359" s="185">
        <v>16</v>
      </c>
      <c r="C359" s="190" t="s">
        <v>367</v>
      </c>
      <c r="D359" s="201"/>
      <c r="E359" s="215"/>
    </row>
    <row r="360" spans="1:5" ht="18" customHeight="1" x14ac:dyDescent="0.15">
      <c r="A360" s="184"/>
      <c r="B360" s="185">
        <v>16</v>
      </c>
      <c r="C360" s="190" t="s">
        <v>367</v>
      </c>
      <c r="D360" s="191"/>
      <c r="E360" s="210"/>
    </row>
    <row r="361" spans="1:5" ht="14.25" customHeight="1" x14ac:dyDescent="0.15">
      <c r="A361" s="184"/>
      <c r="B361" s="185">
        <v>16</v>
      </c>
      <c r="C361" s="190" t="s">
        <v>367</v>
      </c>
      <c r="D361" s="191"/>
      <c r="E361" s="210"/>
    </row>
    <row r="362" spans="1:5" ht="15" customHeight="1" x14ac:dyDescent="0.15">
      <c r="A362" s="184"/>
      <c r="D362" s="198"/>
    </row>
    <row r="363" spans="1:5" ht="15" customHeight="1" x14ac:dyDescent="0.15">
      <c r="A363" s="184"/>
      <c r="D363" s="198"/>
    </row>
    <row r="364" spans="1:5" ht="15" customHeight="1" x14ac:dyDescent="0.15">
      <c r="A364" s="184"/>
      <c r="D364" s="198"/>
    </row>
    <row r="365" spans="1:5" ht="15" customHeight="1" x14ac:dyDescent="0.15">
      <c r="A365" s="184"/>
      <c r="D365" s="198"/>
    </row>
    <row r="366" spans="1:5" ht="15" customHeight="1" x14ac:dyDescent="0.15">
      <c r="A366" s="184"/>
      <c r="D366" s="198"/>
    </row>
    <row r="367" spans="1:5" ht="15" customHeight="1" x14ac:dyDescent="0.15">
      <c r="A367" s="184"/>
      <c r="D367" s="198"/>
    </row>
    <row r="368" spans="1:5" ht="15" customHeight="1" x14ac:dyDescent="0.15">
      <c r="A368" s="184"/>
      <c r="D368" s="198"/>
    </row>
    <row r="369" spans="1:5" ht="15" customHeight="1" x14ac:dyDescent="0.15">
      <c r="A369" s="184"/>
      <c r="D369" s="198"/>
    </row>
    <row r="370" spans="1:5" ht="15" customHeight="1" x14ac:dyDescent="0.15">
      <c r="A370" s="184"/>
      <c r="D370" s="198"/>
    </row>
    <row r="371" spans="1:5" ht="15" customHeight="1" x14ac:dyDescent="0.15">
      <c r="A371" s="184"/>
      <c r="D371" s="198"/>
    </row>
    <row r="372" spans="1:5" ht="15" customHeight="1" x14ac:dyDescent="0.15">
      <c r="A372" s="184"/>
      <c r="D372" s="198"/>
    </row>
    <row r="373" spans="1:5" ht="29.25" customHeight="1" x14ac:dyDescent="0.15">
      <c r="A373" s="184"/>
      <c r="D373" s="198"/>
    </row>
    <row r="374" spans="1:5" ht="14.25" customHeight="1" x14ac:dyDescent="0.15">
      <c r="A374" s="184">
        <v>16</v>
      </c>
      <c r="B374" s="185">
        <v>16</v>
      </c>
      <c r="D374" s="222"/>
      <c r="E374" s="221"/>
    </row>
    <row r="375" spans="1:5" ht="15" customHeight="1" x14ac:dyDescent="0.15">
      <c r="A375" s="184"/>
      <c r="B375" s="185">
        <v>16</v>
      </c>
      <c r="C375" s="190" t="s">
        <v>367</v>
      </c>
      <c r="D375" s="191"/>
      <c r="E375" s="192"/>
    </row>
    <row r="376" spans="1:5" ht="15" customHeight="1" x14ac:dyDescent="0.15">
      <c r="A376" s="184"/>
      <c r="B376" s="185">
        <v>16</v>
      </c>
      <c r="C376" s="190" t="s">
        <v>367</v>
      </c>
      <c r="D376" s="191"/>
      <c r="E376" s="192"/>
    </row>
    <row r="377" spans="1:5" ht="15" customHeight="1" x14ac:dyDescent="0.15">
      <c r="A377" s="184"/>
      <c r="B377" s="185">
        <v>16</v>
      </c>
      <c r="C377" s="190" t="s">
        <v>367</v>
      </c>
      <c r="D377" s="191"/>
      <c r="E377" s="192"/>
    </row>
    <row r="378" spans="1:5" ht="15" customHeight="1" x14ac:dyDescent="0.15">
      <c r="A378" s="184"/>
      <c r="B378" s="185">
        <v>16</v>
      </c>
      <c r="C378" s="190" t="s">
        <v>367</v>
      </c>
      <c r="D378" s="191"/>
      <c r="E378" s="192"/>
    </row>
    <row r="379" spans="1:5" ht="13.5" customHeight="1" x14ac:dyDescent="0.15">
      <c r="A379" s="184"/>
      <c r="B379" s="185">
        <v>16</v>
      </c>
      <c r="C379" s="190" t="s">
        <v>367</v>
      </c>
      <c r="D379" s="191"/>
      <c r="E379" s="192"/>
    </row>
    <row r="380" spans="1:5" ht="15" customHeight="1" x14ac:dyDescent="0.15">
      <c r="A380" s="184"/>
      <c r="B380" s="185">
        <v>16</v>
      </c>
      <c r="C380" s="190" t="s">
        <v>367</v>
      </c>
      <c r="D380" s="191"/>
      <c r="E380" s="216"/>
    </row>
    <row r="381" spans="1:5" ht="12.75" customHeight="1" x14ac:dyDescent="0.15">
      <c r="A381" s="184"/>
      <c r="B381" s="185">
        <v>16</v>
      </c>
      <c r="C381" s="190" t="s">
        <v>367</v>
      </c>
      <c r="D381" s="191"/>
      <c r="E381" s="216"/>
    </row>
    <row r="382" spans="1:5" ht="12.75" customHeight="1" x14ac:dyDescent="0.15">
      <c r="A382" s="184"/>
      <c r="B382" s="185">
        <v>16</v>
      </c>
      <c r="C382" s="190" t="s">
        <v>367</v>
      </c>
      <c r="D382" s="191"/>
      <c r="E382" s="210"/>
    </row>
    <row r="383" spans="1:5" ht="15" customHeight="1" x14ac:dyDescent="0.15">
      <c r="A383" s="184"/>
      <c r="D383" s="198"/>
    </row>
    <row r="384" spans="1:5" ht="15" customHeight="1" x14ac:dyDescent="0.15">
      <c r="A384" s="184"/>
      <c r="D384" s="198"/>
    </row>
    <row r="385" spans="1:5" ht="15" customHeight="1" x14ac:dyDescent="0.15">
      <c r="A385" s="184"/>
      <c r="D385" s="198"/>
    </row>
    <row r="386" spans="1:5" ht="15" customHeight="1" x14ac:dyDescent="0.15">
      <c r="A386" s="184"/>
      <c r="D386" s="198"/>
    </row>
    <row r="387" spans="1:5" ht="15" customHeight="1" x14ac:dyDescent="0.15">
      <c r="A387" s="184"/>
      <c r="D387" s="198"/>
    </row>
    <row r="388" spans="1:5" ht="15" customHeight="1" x14ac:dyDescent="0.15">
      <c r="A388" s="184"/>
      <c r="D388" s="198"/>
    </row>
    <row r="389" spans="1:5" ht="15" customHeight="1" x14ac:dyDescent="0.15">
      <c r="A389" s="184"/>
      <c r="D389" s="198"/>
    </row>
    <row r="390" spans="1:5" ht="15" customHeight="1" x14ac:dyDescent="0.15">
      <c r="A390" s="184"/>
      <c r="D390" s="198"/>
    </row>
    <row r="391" spans="1:5" ht="15" customHeight="1" x14ac:dyDescent="0.15">
      <c r="A391" s="184"/>
      <c r="D391" s="198"/>
    </row>
    <row r="392" spans="1:5" ht="15" customHeight="1" x14ac:dyDescent="0.15">
      <c r="A392" s="184"/>
      <c r="D392" s="198"/>
    </row>
    <row r="393" spans="1:5" ht="15" customHeight="1" x14ac:dyDescent="0.15">
      <c r="A393" s="184"/>
      <c r="D393" s="198"/>
    </row>
    <row r="394" spans="1:5" ht="15" customHeight="1" x14ac:dyDescent="0.15">
      <c r="A394" s="184"/>
      <c r="D394" s="198"/>
    </row>
    <row r="395" spans="1:5" ht="24" customHeight="1" x14ac:dyDescent="0.15">
      <c r="A395" s="184">
        <v>17</v>
      </c>
      <c r="B395" s="185">
        <v>16</v>
      </c>
      <c r="D395" s="222"/>
      <c r="E395" s="221"/>
    </row>
    <row r="396" spans="1:5" ht="15" customHeight="1" x14ac:dyDescent="0.15">
      <c r="A396" s="184"/>
      <c r="B396" s="185">
        <v>16</v>
      </c>
      <c r="C396" s="190" t="s">
        <v>367</v>
      </c>
      <c r="D396" s="191"/>
      <c r="E396" s="192"/>
    </row>
    <row r="397" spans="1:5" ht="15" customHeight="1" x14ac:dyDescent="0.15">
      <c r="A397" s="184"/>
      <c r="B397" s="185">
        <v>16</v>
      </c>
      <c r="C397" s="190" t="s">
        <v>367</v>
      </c>
      <c r="D397" s="191"/>
      <c r="E397" s="192"/>
    </row>
    <row r="398" spans="1:5" ht="15" customHeight="1" x14ac:dyDescent="0.15">
      <c r="A398" s="184"/>
      <c r="B398" s="185">
        <v>16</v>
      </c>
      <c r="C398" s="190" t="s">
        <v>367</v>
      </c>
      <c r="D398" s="223"/>
      <c r="E398" s="213"/>
    </row>
    <row r="399" spans="1:5" ht="15" customHeight="1" x14ac:dyDescent="0.15">
      <c r="A399" s="184"/>
      <c r="B399" s="185">
        <v>16</v>
      </c>
      <c r="C399" s="190" t="s">
        <v>367</v>
      </c>
      <c r="D399" s="223"/>
      <c r="E399" s="213"/>
    </row>
    <row r="400" spans="1:5" ht="13.5" customHeight="1" x14ac:dyDescent="0.15">
      <c r="A400" s="184"/>
      <c r="B400" s="185">
        <v>16</v>
      </c>
      <c r="C400" s="190" t="s">
        <v>367</v>
      </c>
      <c r="D400" s="223"/>
      <c r="E400" s="213"/>
    </row>
    <row r="401" spans="1:5" ht="15" customHeight="1" x14ac:dyDescent="0.15">
      <c r="A401" s="184"/>
      <c r="B401" s="185">
        <v>16</v>
      </c>
      <c r="C401" s="190" t="s">
        <v>367</v>
      </c>
      <c r="D401" s="223"/>
      <c r="E401" s="216"/>
    </row>
    <row r="402" spans="1:5" ht="12.75" customHeight="1" x14ac:dyDescent="0.15">
      <c r="A402" s="184"/>
      <c r="B402" s="185">
        <v>16</v>
      </c>
      <c r="C402" s="190" t="s">
        <v>367</v>
      </c>
      <c r="D402" s="223"/>
      <c r="E402" s="216"/>
    </row>
    <row r="403" spans="1:5" ht="15" customHeight="1" x14ac:dyDescent="0.15">
      <c r="A403" s="184"/>
      <c r="B403" s="185">
        <v>16</v>
      </c>
      <c r="C403" s="190" t="s">
        <v>367</v>
      </c>
      <c r="D403" s="223"/>
      <c r="E403" s="216"/>
    </row>
    <row r="404" spans="1:5" ht="15" customHeight="1" x14ac:dyDescent="0.15">
      <c r="A404" s="184"/>
      <c r="D404" s="223"/>
      <c r="E404" s="224"/>
    </row>
    <row r="405" spans="1:5" ht="0.75" customHeight="1" x14ac:dyDescent="0.15">
      <c r="A405" s="184"/>
      <c r="D405" s="198"/>
    </row>
    <row r="406" spans="1:5" ht="15" customHeight="1" x14ac:dyDescent="0.15">
      <c r="A406" s="184"/>
      <c r="D406" s="198"/>
    </row>
    <row r="407" spans="1:5" ht="15" customHeight="1" x14ac:dyDescent="0.15">
      <c r="A407" s="184"/>
      <c r="D407" s="198"/>
    </row>
    <row r="408" spans="1:5" ht="15" customHeight="1" x14ac:dyDescent="0.15">
      <c r="A408" s="184"/>
      <c r="D408" s="198"/>
    </row>
    <row r="409" spans="1:5" ht="15" customHeight="1" x14ac:dyDescent="0.15">
      <c r="A409" s="184"/>
      <c r="D409" s="198"/>
    </row>
    <row r="410" spans="1:5" ht="15" customHeight="1" x14ac:dyDescent="0.15">
      <c r="A410" s="184"/>
      <c r="D410" s="198"/>
    </row>
    <row r="411" spans="1:5" ht="15" customHeight="1" x14ac:dyDescent="0.15">
      <c r="A411" s="184"/>
      <c r="D411" s="198"/>
    </row>
    <row r="412" spans="1:5" ht="15" customHeight="1" x14ac:dyDescent="0.15">
      <c r="A412" s="184"/>
      <c r="D412" s="198"/>
    </row>
    <row r="413" spans="1:5" ht="15" customHeight="1" x14ac:dyDescent="0.15">
      <c r="A413" s="184"/>
      <c r="D413" s="198"/>
    </row>
    <row r="414" spans="1:5" ht="15" customHeight="1" x14ac:dyDescent="0.15">
      <c r="A414" s="184"/>
      <c r="D414" s="198"/>
    </row>
    <row r="415" spans="1:5" ht="15" customHeight="1" x14ac:dyDescent="0.15">
      <c r="A415" s="184"/>
      <c r="D415" s="198"/>
    </row>
    <row r="416" spans="1:5" ht="23.25" customHeight="1" x14ac:dyDescent="0.15">
      <c r="A416" s="225">
        <v>18</v>
      </c>
      <c r="D416" s="226"/>
      <c r="E416" s="227"/>
    </row>
    <row r="417" spans="4:5" ht="15" customHeight="1" x14ac:dyDescent="0.15">
      <c r="D417" s="191"/>
    </row>
    <row r="418" spans="4:5" ht="15" customHeight="1" x14ac:dyDescent="0.15">
      <c r="D418" s="191"/>
    </row>
    <row r="419" spans="4:5" ht="14.25" customHeight="1" x14ac:dyDescent="0.15">
      <c r="D419" s="191"/>
    </row>
    <row r="420" spans="4:5" ht="15" customHeight="1" x14ac:dyDescent="0.15">
      <c r="D420" s="191"/>
      <c r="E420" s="215"/>
    </row>
    <row r="421" spans="4:5" ht="15" customHeight="1" x14ac:dyDescent="0.15">
      <c r="D421" s="191"/>
      <c r="E421" s="215"/>
    </row>
    <row r="422" spans="4:5" ht="15" customHeight="1" x14ac:dyDescent="0.15">
      <c r="D422" s="191"/>
      <c r="E422" s="202"/>
    </row>
    <row r="423" spans="4:5" ht="15" customHeight="1" x14ac:dyDescent="0.15">
      <c r="D423" s="191"/>
    </row>
    <row r="424" spans="4:5" ht="15" customHeight="1" x14ac:dyDescent="0.15">
      <c r="D424" s="191"/>
    </row>
    <row r="425" spans="4:5" ht="15" customHeight="1" x14ac:dyDescent="0.15">
      <c r="D425" s="191"/>
    </row>
    <row r="426" spans="4:5" ht="15" customHeight="1" x14ac:dyDescent="0.15">
      <c r="D426" s="191"/>
    </row>
    <row r="427" spans="4:5" ht="15" customHeight="1" x14ac:dyDescent="0.15">
      <c r="D427" s="191"/>
    </row>
    <row r="428" spans="4:5" ht="15" customHeight="1" x14ac:dyDescent="0.15">
      <c r="D428" s="191"/>
    </row>
    <row r="429" spans="4:5" ht="0.75" customHeight="1" x14ac:dyDescent="0.15">
      <c r="D429" s="198"/>
    </row>
    <row r="430" spans="4:5" ht="15" customHeight="1" x14ac:dyDescent="0.15">
      <c r="D430" s="198"/>
    </row>
    <row r="431" spans="4:5" ht="15" customHeight="1" x14ac:dyDescent="0.15">
      <c r="D431" s="198"/>
    </row>
    <row r="432" spans="4:5" ht="15" customHeight="1" x14ac:dyDescent="0.15">
      <c r="D432" s="198"/>
    </row>
    <row r="433" spans="1:5" ht="15" customHeight="1" x14ac:dyDescent="0.15">
      <c r="D433" s="198"/>
    </row>
    <row r="434" spans="1:5" ht="15" customHeight="1" x14ac:dyDescent="0.15">
      <c r="D434" s="198"/>
    </row>
    <row r="435" spans="1:5" ht="15" customHeight="1" x14ac:dyDescent="0.15">
      <c r="D435" s="198"/>
    </row>
    <row r="436" spans="1:5" ht="15" customHeight="1" x14ac:dyDescent="0.15">
      <c r="D436" s="198"/>
    </row>
    <row r="437" spans="1:5" ht="15" customHeight="1" x14ac:dyDescent="0.15">
      <c r="D437" s="198"/>
    </row>
    <row r="438" spans="1:5" ht="15.75" customHeight="1" x14ac:dyDescent="0.15">
      <c r="A438" s="225">
        <v>19</v>
      </c>
      <c r="D438" s="226"/>
      <c r="E438" s="227"/>
    </row>
    <row r="439" spans="1:5" ht="15" customHeight="1" x14ac:dyDescent="0.15">
      <c r="D439" s="191"/>
    </row>
    <row r="440" spans="1:5" ht="15" customHeight="1" x14ac:dyDescent="0.15">
      <c r="D440" s="191"/>
    </row>
    <row r="441" spans="1:5" ht="15" customHeight="1" x14ac:dyDescent="0.15">
      <c r="D441" s="191"/>
    </row>
    <row r="442" spans="1:5" ht="15" customHeight="1" x14ac:dyDescent="0.15">
      <c r="D442" s="191"/>
      <c r="E442" s="215"/>
    </row>
    <row r="443" spans="1:5" ht="15" customHeight="1" x14ac:dyDescent="0.15">
      <c r="D443" s="201"/>
      <c r="E443" s="215"/>
    </row>
    <row r="444" spans="1:5" ht="15" customHeight="1" x14ac:dyDescent="0.15">
      <c r="D444" s="201"/>
      <c r="E444" s="202"/>
    </row>
    <row r="445" spans="1:5" ht="14.25" customHeight="1" x14ac:dyDescent="0.15">
      <c r="D445" s="201"/>
      <c r="E445" s="202"/>
    </row>
    <row r="446" spans="1:5" ht="15" customHeight="1" x14ac:dyDescent="0.15">
      <c r="D446" s="191"/>
    </row>
    <row r="447" spans="1:5" ht="15" customHeight="1" x14ac:dyDescent="0.15">
      <c r="D447" s="191"/>
    </row>
    <row r="448" spans="1:5" ht="15" customHeight="1" x14ac:dyDescent="0.15">
      <c r="D448" s="198"/>
    </row>
    <row r="449" spans="1:5" ht="15" customHeight="1" x14ac:dyDescent="0.15">
      <c r="D449" s="198"/>
    </row>
    <row r="450" spans="1:5" ht="15" customHeight="1" x14ac:dyDescent="0.15">
      <c r="D450" s="198"/>
    </row>
    <row r="451" spans="1:5" ht="15" customHeight="1" x14ac:dyDescent="0.15">
      <c r="D451" s="198"/>
    </row>
    <row r="452" spans="1:5" ht="15" customHeight="1" x14ac:dyDescent="0.15">
      <c r="D452" s="198"/>
    </row>
    <row r="453" spans="1:5" ht="15" customHeight="1" x14ac:dyDescent="0.15">
      <c r="D453" s="198"/>
    </row>
    <row r="454" spans="1:5" ht="15" customHeight="1" x14ac:dyDescent="0.15">
      <c r="D454" s="198"/>
    </row>
    <row r="455" spans="1:5" ht="15" customHeight="1" x14ac:dyDescent="0.15">
      <c r="D455" s="198"/>
    </row>
    <row r="456" spans="1:5" ht="15" customHeight="1" x14ac:dyDescent="0.15">
      <c r="D456" s="198"/>
    </row>
    <row r="457" spans="1:5" ht="15" customHeight="1" x14ac:dyDescent="0.15">
      <c r="D457" s="198"/>
    </row>
    <row r="458" spans="1:5" ht="15" customHeight="1" x14ac:dyDescent="0.15">
      <c r="D458" s="198"/>
    </row>
    <row r="459" spans="1:5" ht="15" customHeight="1" x14ac:dyDescent="0.15">
      <c r="D459" s="198"/>
    </row>
    <row r="460" spans="1:5" ht="12.75" customHeight="1" x14ac:dyDescent="0.15">
      <c r="A460" s="225">
        <v>20</v>
      </c>
      <c r="D460" s="226"/>
      <c r="E460" s="226"/>
    </row>
    <row r="461" spans="1:5" ht="15" customHeight="1" x14ac:dyDescent="0.15">
      <c r="D461" s="191"/>
    </row>
    <row r="462" spans="1:5" ht="15" customHeight="1" x14ac:dyDescent="0.15">
      <c r="D462" s="201"/>
      <c r="E462" s="202"/>
    </row>
    <row r="463" spans="1:5" ht="15" customHeight="1" x14ac:dyDescent="0.15">
      <c r="D463" s="201"/>
      <c r="E463" s="202"/>
    </row>
    <row r="464" spans="1:5" ht="14.25" customHeight="1" x14ac:dyDescent="0.15">
      <c r="D464" s="201"/>
      <c r="E464" s="202"/>
    </row>
    <row r="465" spans="4:5" ht="15" customHeight="1" x14ac:dyDescent="0.15">
      <c r="D465" s="201"/>
      <c r="E465" s="215"/>
    </row>
    <row r="466" spans="4:5" ht="14.25" customHeight="1" x14ac:dyDescent="0.15">
      <c r="D466" s="201"/>
      <c r="E466" s="215"/>
    </row>
    <row r="467" spans="4:5" ht="14.25" customHeight="1" x14ac:dyDescent="0.15">
      <c r="D467" s="201"/>
      <c r="E467" s="202"/>
    </row>
    <row r="468" spans="4:5" ht="15" customHeight="1" x14ac:dyDescent="0.15">
      <c r="D468" s="191"/>
    </row>
    <row r="469" spans="4:5" ht="15" customHeight="1" x14ac:dyDescent="0.15">
      <c r="D469" s="191"/>
    </row>
    <row r="470" spans="4:5" ht="15" customHeight="1" x14ac:dyDescent="0.15">
      <c r="D470" s="198"/>
    </row>
    <row r="471" spans="4:5" ht="15" customHeight="1" x14ac:dyDescent="0.15">
      <c r="D471" s="198"/>
    </row>
    <row r="472" spans="4:5" ht="15" customHeight="1" x14ac:dyDescent="0.15">
      <c r="D472" s="198"/>
    </row>
    <row r="473" spans="4:5" ht="15" customHeight="1" x14ac:dyDescent="0.15">
      <c r="D473" s="198"/>
    </row>
    <row r="474" spans="4:5" ht="15" customHeight="1" x14ac:dyDescent="0.15">
      <c r="D474" s="198"/>
    </row>
    <row r="475" spans="4:5" ht="15" customHeight="1" x14ac:dyDescent="0.15">
      <c r="D475" s="198"/>
    </row>
    <row r="476" spans="4:5" ht="15" customHeight="1" x14ac:dyDescent="0.15">
      <c r="D476" s="198"/>
    </row>
    <row r="477" spans="4:5" ht="15" customHeight="1" x14ac:dyDescent="0.15">
      <c r="D477" s="198"/>
    </row>
    <row r="478" spans="4:5" ht="15" customHeight="1" x14ac:dyDescent="0.15">
      <c r="D478" s="198"/>
    </row>
    <row r="479" spans="4:5" ht="15" customHeight="1" x14ac:dyDescent="0.15">
      <c r="D479" s="198"/>
    </row>
    <row r="480" spans="4:5" ht="15" customHeight="1" x14ac:dyDescent="0.15">
      <c r="D480" s="198"/>
    </row>
    <row r="481" spans="1:5" ht="15" customHeight="1" x14ac:dyDescent="0.15">
      <c r="D481" s="198"/>
    </row>
    <row r="482" spans="1:5" ht="22.5" customHeight="1" x14ac:dyDescent="0.15">
      <c r="A482" s="225">
        <v>21</v>
      </c>
      <c r="D482" s="226"/>
      <c r="E482" s="227"/>
    </row>
    <row r="483" spans="1:5" ht="15" customHeight="1" x14ac:dyDescent="0.15">
      <c r="D483" s="191"/>
    </row>
    <row r="484" spans="1:5" ht="15" customHeight="1" x14ac:dyDescent="0.15">
      <c r="D484" s="201"/>
      <c r="E484" s="202"/>
    </row>
    <row r="485" spans="1:5" ht="22.5" customHeight="1" x14ac:dyDescent="0.15">
      <c r="D485" s="201"/>
      <c r="E485" s="202"/>
    </row>
    <row r="486" spans="1:5" ht="15" customHeight="1" x14ac:dyDescent="0.15">
      <c r="D486" s="201"/>
      <c r="E486" s="202"/>
    </row>
    <row r="487" spans="1:5" ht="15" customHeight="1" x14ac:dyDescent="0.15">
      <c r="D487" s="201"/>
      <c r="E487" s="215"/>
    </row>
    <row r="488" spans="1:5" ht="0.75" customHeight="1" x14ac:dyDescent="0.15">
      <c r="D488" s="191"/>
      <c r="E488" s="217"/>
    </row>
    <row r="489" spans="1:5" ht="15" customHeight="1" x14ac:dyDescent="0.15">
      <c r="D489" s="191"/>
    </row>
    <row r="490" spans="1:5" ht="15" customHeight="1" x14ac:dyDescent="0.15">
      <c r="D490" s="191"/>
    </row>
    <row r="491" spans="1:5" ht="15" customHeight="1" x14ac:dyDescent="0.15">
      <c r="D491" s="191"/>
    </row>
    <row r="492" spans="1:5" ht="15" customHeight="1" x14ac:dyDescent="0.15">
      <c r="D492" s="191"/>
    </row>
    <row r="493" spans="1:5" ht="15" customHeight="1" x14ac:dyDescent="0.15">
      <c r="D493" s="191"/>
    </row>
    <row r="494" spans="1:5" ht="15" customHeight="1" x14ac:dyDescent="0.15">
      <c r="D494" s="198"/>
    </row>
    <row r="495" spans="1:5" ht="15" customHeight="1" x14ac:dyDescent="0.15">
      <c r="D495" s="198"/>
    </row>
    <row r="496" spans="1:5" ht="15" customHeight="1" x14ac:dyDescent="0.15">
      <c r="D496" s="198"/>
    </row>
    <row r="497" spans="1:5" ht="15" customHeight="1" x14ac:dyDescent="0.15">
      <c r="D497" s="198"/>
    </row>
    <row r="498" spans="1:5" ht="15" customHeight="1" x14ac:dyDescent="0.15">
      <c r="D498" s="198"/>
    </row>
    <row r="499" spans="1:5" ht="15" customHeight="1" x14ac:dyDescent="0.15">
      <c r="D499" s="198"/>
    </row>
    <row r="500" spans="1:5" ht="15" customHeight="1" x14ac:dyDescent="0.15">
      <c r="D500" s="198"/>
    </row>
    <row r="501" spans="1:5" ht="15" customHeight="1" x14ac:dyDescent="0.15">
      <c r="D501" s="198"/>
    </row>
    <row r="502" spans="1:5" ht="15" customHeight="1" x14ac:dyDescent="0.15">
      <c r="D502" s="198"/>
    </row>
    <row r="503" spans="1:5" ht="15" customHeight="1" x14ac:dyDescent="0.15">
      <c r="D503" s="198"/>
    </row>
    <row r="504" spans="1:5" ht="18" customHeight="1" x14ac:dyDescent="0.15">
      <c r="A504" s="225">
        <v>22</v>
      </c>
      <c r="D504" s="226"/>
      <c r="E504" s="227"/>
    </row>
    <row r="505" spans="1:5" ht="15" customHeight="1" x14ac:dyDescent="0.15">
      <c r="D505" s="191"/>
    </row>
    <row r="506" spans="1:5" ht="15" customHeight="1" x14ac:dyDescent="0.15">
      <c r="D506" s="191"/>
    </row>
    <row r="507" spans="1:5" ht="15" customHeight="1" x14ac:dyDescent="0.15">
      <c r="D507" s="191"/>
    </row>
    <row r="508" spans="1:5" ht="15" customHeight="1" x14ac:dyDescent="0.15">
      <c r="D508" s="201"/>
      <c r="E508" s="202"/>
    </row>
    <row r="509" spans="1:5" ht="15" customHeight="1" x14ac:dyDescent="0.15">
      <c r="D509" s="201"/>
      <c r="E509" s="202"/>
    </row>
    <row r="510" spans="1:5" ht="13.5" customHeight="1" x14ac:dyDescent="0.15">
      <c r="D510" s="201"/>
      <c r="E510" s="202"/>
    </row>
    <row r="511" spans="1:5" ht="15" customHeight="1" x14ac:dyDescent="0.15">
      <c r="D511" s="201"/>
      <c r="E511" s="215"/>
    </row>
    <row r="512" spans="1:5" ht="15" customHeight="1" x14ac:dyDescent="0.15">
      <c r="D512" s="201"/>
      <c r="E512" s="215"/>
    </row>
    <row r="513" spans="1:5" ht="14.25" customHeight="1" x14ac:dyDescent="0.15">
      <c r="D513" s="201"/>
      <c r="E513" s="202"/>
    </row>
    <row r="514" spans="1:5" ht="15" customHeight="1" x14ac:dyDescent="0.15">
      <c r="D514" s="198"/>
    </row>
    <row r="515" spans="1:5" ht="15" customHeight="1" x14ac:dyDescent="0.15">
      <c r="D515" s="198"/>
    </row>
    <row r="516" spans="1:5" ht="15" customHeight="1" x14ac:dyDescent="0.15">
      <c r="D516" s="198"/>
    </row>
    <row r="517" spans="1:5" ht="15" customHeight="1" x14ac:dyDescent="0.15">
      <c r="D517" s="198"/>
    </row>
    <row r="518" spans="1:5" ht="15" customHeight="1" x14ac:dyDescent="0.15">
      <c r="D518" s="198"/>
    </row>
    <row r="519" spans="1:5" ht="15" customHeight="1" x14ac:dyDescent="0.15">
      <c r="D519" s="198"/>
    </row>
    <row r="520" spans="1:5" ht="15" customHeight="1" x14ac:dyDescent="0.15">
      <c r="D520" s="198"/>
    </row>
    <row r="521" spans="1:5" ht="15" customHeight="1" x14ac:dyDescent="0.15">
      <c r="D521" s="198"/>
    </row>
    <row r="522" spans="1:5" ht="15" customHeight="1" x14ac:dyDescent="0.15">
      <c r="D522" s="198"/>
    </row>
    <row r="523" spans="1:5" ht="15" customHeight="1" x14ac:dyDescent="0.15">
      <c r="D523" s="198"/>
    </row>
    <row r="524" spans="1:5" ht="15" customHeight="1" x14ac:dyDescent="0.15">
      <c r="D524" s="198"/>
    </row>
    <row r="525" spans="1:5" ht="15" customHeight="1" x14ac:dyDescent="0.15">
      <c r="D525" s="198"/>
    </row>
    <row r="526" spans="1:5" ht="17.25" customHeight="1" x14ac:dyDescent="0.15">
      <c r="A526" s="225">
        <v>23</v>
      </c>
      <c r="D526" s="226"/>
      <c r="E526" s="227"/>
    </row>
    <row r="527" spans="1:5" ht="16.5" customHeight="1" x14ac:dyDescent="0.15">
      <c r="A527" s="225"/>
      <c r="D527" s="228"/>
      <c r="E527" s="229"/>
    </row>
    <row r="528" spans="1:5" ht="15" customHeight="1" x14ac:dyDescent="0.15">
      <c r="D528" s="191"/>
      <c r="E528" s="230"/>
    </row>
    <row r="529" spans="4:5" ht="15" customHeight="1" x14ac:dyDescent="0.15">
      <c r="D529" s="191"/>
      <c r="E529" s="230"/>
    </row>
    <row r="530" spans="4:5" ht="15" customHeight="1" x14ac:dyDescent="0.15">
      <c r="D530" s="201"/>
      <c r="E530" s="194"/>
    </row>
    <row r="531" spans="4:5" ht="15" customHeight="1" x14ac:dyDescent="0.15">
      <c r="D531" s="201"/>
      <c r="E531" s="194"/>
    </row>
    <row r="532" spans="4:5" ht="14.25" customHeight="1" x14ac:dyDescent="0.15">
      <c r="D532" s="201"/>
      <c r="E532" s="194"/>
    </row>
    <row r="533" spans="4:5" ht="13.5" customHeight="1" x14ac:dyDescent="0.15">
      <c r="D533" s="201"/>
      <c r="E533" s="194"/>
    </row>
    <row r="534" spans="4:5" ht="15" customHeight="1" x14ac:dyDescent="0.15">
      <c r="D534" s="201"/>
      <c r="E534" s="215"/>
    </row>
    <row r="535" spans="4:5" ht="14.25" customHeight="1" x14ac:dyDescent="0.15">
      <c r="D535" s="201"/>
      <c r="E535" s="215"/>
    </row>
    <row r="536" spans="4:5" ht="15" customHeight="1" x14ac:dyDescent="0.15">
      <c r="D536" s="198"/>
    </row>
    <row r="537" spans="4:5" ht="15" customHeight="1" x14ac:dyDescent="0.15">
      <c r="D537" s="198"/>
    </row>
    <row r="538" spans="4:5" ht="15" customHeight="1" x14ac:dyDescent="0.15">
      <c r="D538" s="198"/>
    </row>
    <row r="539" spans="4:5" ht="15" customHeight="1" x14ac:dyDescent="0.15">
      <c r="D539" s="198"/>
    </row>
    <row r="540" spans="4:5" ht="15" customHeight="1" x14ac:dyDescent="0.15">
      <c r="D540" s="198"/>
    </row>
    <row r="541" spans="4:5" ht="15" customHeight="1" x14ac:dyDescent="0.15">
      <c r="D541" s="198"/>
    </row>
    <row r="542" spans="4:5" ht="15" customHeight="1" x14ac:dyDescent="0.15">
      <c r="D542" s="198"/>
    </row>
    <row r="543" spans="4:5" ht="15" customHeight="1" x14ac:dyDescent="0.15">
      <c r="D543" s="198"/>
    </row>
    <row r="544" spans="4:5" ht="15" customHeight="1" x14ac:dyDescent="0.15">
      <c r="D544" s="198"/>
    </row>
    <row r="545" spans="1:5" ht="15" customHeight="1" x14ac:dyDescent="0.15">
      <c r="D545" s="198"/>
    </row>
    <row r="546" spans="1:5" ht="15" customHeight="1" x14ac:dyDescent="0.15">
      <c r="D546" s="198"/>
    </row>
    <row r="547" spans="1:5" ht="15" customHeight="1" x14ac:dyDescent="0.15">
      <c r="D547" s="198"/>
    </row>
    <row r="548" spans="1:5" ht="15" customHeight="1" x14ac:dyDescent="0.15">
      <c r="A548" s="225">
        <v>24</v>
      </c>
      <c r="D548" s="226"/>
      <c r="E548" s="226"/>
    </row>
    <row r="549" spans="1:5" ht="15" customHeight="1" x14ac:dyDescent="0.15">
      <c r="D549" s="191"/>
    </row>
    <row r="550" spans="1:5" ht="15" customHeight="1" x14ac:dyDescent="0.15">
      <c r="D550" s="191"/>
    </row>
    <row r="551" spans="1:5" ht="15" customHeight="1" x14ac:dyDescent="0.15">
      <c r="D551" s="191"/>
    </row>
    <row r="552" spans="1:5" ht="15" customHeight="1" x14ac:dyDescent="0.15">
      <c r="D552" s="191"/>
    </row>
    <row r="553" spans="1:5" ht="15" customHeight="1" x14ac:dyDescent="0.15">
      <c r="D553" s="201"/>
      <c r="E553" s="202"/>
    </row>
    <row r="554" spans="1:5" ht="16.5" customHeight="1" x14ac:dyDescent="0.15">
      <c r="D554" s="201"/>
      <c r="E554" s="202"/>
    </row>
    <row r="555" spans="1:5" ht="14.25" customHeight="1" x14ac:dyDescent="0.15">
      <c r="D555" s="201"/>
      <c r="E555" s="215"/>
    </row>
    <row r="556" spans="1:5" ht="15.75" customHeight="1" x14ac:dyDescent="0.15">
      <c r="D556" s="201"/>
      <c r="E556" s="215"/>
    </row>
    <row r="557" spans="1:5" ht="0.75" customHeight="1" x14ac:dyDescent="0.15">
      <c r="D557" s="201"/>
      <c r="E557" s="202"/>
    </row>
    <row r="558" spans="1:5" ht="23.25" customHeight="1" x14ac:dyDescent="0.15">
      <c r="D558" s="201"/>
      <c r="E558" s="202"/>
    </row>
    <row r="559" spans="1:5" ht="21" customHeight="1" x14ac:dyDescent="0.15">
      <c r="D559" s="198"/>
    </row>
    <row r="560" spans="1:5" ht="21.75" customHeight="1" x14ac:dyDescent="0.15">
      <c r="D560" s="198"/>
    </row>
    <row r="561" spans="1:5" ht="19.5" customHeight="1" x14ac:dyDescent="0.15">
      <c r="D561" s="198"/>
    </row>
    <row r="562" spans="1:5" ht="20.25" customHeight="1" x14ac:dyDescent="0.15">
      <c r="D562" s="198"/>
    </row>
    <row r="563" spans="1:5" ht="26.25" customHeight="1" x14ac:dyDescent="0.15">
      <c r="D563" s="198"/>
    </row>
    <row r="564" spans="1:5" ht="18.75" customHeight="1" x14ac:dyDescent="0.15">
      <c r="D564" s="198"/>
    </row>
    <row r="565" spans="1:5" ht="19.5" customHeight="1" x14ac:dyDescent="0.15">
      <c r="D565" s="198"/>
    </row>
    <row r="566" spans="1:5" ht="20.25" customHeight="1" x14ac:dyDescent="0.15">
      <c r="D566" s="198"/>
    </row>
    <row r="567" spans="1:5" ht="17.25" customHeight="1" x14ac:dyDescent="0.15">
      <c r="D567" s="198"/>
    </row>
    <row r="568" spans="1:5" ht="18.75" customHeight="1" x14ac:dyDescent="0.15">
      <c r="D568" s="198"/>
    </row>
    <row r="569" spans="1:5" ht="16.5" customHeight="1" x14ac:dyDescent="0.15">
      <c r="A569" s="231">
        <v>25</v>
      </c>
      <c r="D569" s="226"/>
      <c r="E569" s="227"/>
    </row>
    <row r="570" spans="1:5" ht="15" customHeight="1" x14ac:dyDescent="0.15">
      <c r="D570" s="228"/>
    </row>
    <row r="571" spans="1:5" ht="15" customHeight="1" x14ac:dyDescent="0.15">
      <c r="D571" s="228"/>
    </row>
    <row r="572" spans="1:5" ht="15" customHeight="1" x14ac:dyDescent="0.15">
      <c r="D572" s="228"/>
    </row>
    <row r="573" spans="1:5" ht="15" customHeight="1" x14ac:dyDescent="0.15">
      <c r="D573" s="228"/>
    </row>
    <row r="574" spans="1:5" ht="15" customHeight="1" x14ac:dyDescent="0.15">
      <c r="D574" s="228"/>
    </row>
    <row r="575" spans="1:5" ht="15" customHeight="1" x14ac:dyDescent="0.15">
      <c r="D575" s="228"/>
    </row>
    <row r="576" spans="1:5" ht="15" customHeight="1" x14ac:dyDescent="0.15">
      <c r="D576" s="228"/>
    </row>
    <row r="577" spans="1:5" ht="15" customHeight="1" x14ac:dyDescent="0.15">
      <c r="D577" s="228"/>
    </row>
    <row r="578" spans="1:5" ht="15" customHeight="1" x14ac:dyDescent="0.15">
      <c r="D578" s="228"/>
    </row>
    <row r="579" spans="1:5" ht="2.25" customHeight="1" x14ac:dyDescent="0.15">
      <c r="D579" s="228"/>
    </row>
    <row r="580" spans="1:5" ht="15" customHeight="1" x14ac:dyDescent="0.15">
      <c r="D580" s="228"/>
    </row>
    <row r="581" spans="1:5" ht="15" customHeight="1" x14ac:dyDescent="0.15">
      <c r="D581" s="228"/>
    </row>
    <row r="582" spans="1:5" ht="15" customHeight="1" x14ac:dyDescent="0.15">
      <c r="D582" s="228"/>
    </row>
    <row r="583" spans="1:5" ht="15" customHeight="1" x14ac:dyDescent="0.15">
      <c r="D583" s="228"/>
    </row>
    <row r="584" spans="1:5" ht="15" customHeight="1" x14ac:dyDescent="0.15">
      <c r="D584" s="228"/>
    </row>
    <row r="585" spans="1:5" ht="0.75" customHeight="1" x14ac:dyDescent="0.15">
      <c r="D585" s="232"/>
    </row>
    <row r="586" spans="1:5" ht="15" customHeight="1" x14ac:dyDescent="0.15">
      <c r="D586" s="232"/>
    </row>
    <row r="587" spans="1:5" ht="15" customHeight="1" x14ac:dyDescent="0.15">
      <c r="D587" s="232"/>
    </row>
    <row r="588" spans="1:5" ht="15" customHeight="1" x14ac:dyDescent="0.15">
      <c r="D588" s="232"/>
    </row>
    <row r="589" spans="1:5" ht="15" customHeight="1" x14ac:dyDescent="0.15">
      <c r="D589" s="232"/>
    </row>
    <row r="590" spans="1:5" ht="15" customHeight="1" x14ac:dyDescent="0.15">
      <c r="D590" s="232"/>
    </row>
    <row r="591" spans="1:5" ht="27" customHeight="1" x14ac:dyDescent="0.15">
      <c r="A591" s="231">
        <v>26</v>
      </c>
      <c r="D591" s="226"/>
      <c r="E591" s="227"/>
    </row>
    <row r="592" spans="1:5" ht="15" customHeight="1" x14ac:dyDescent="0.15">
      <c r="D592" s="228"/>
    </row>
    <row r="593" spans="4:4" ht="15" customHeight="1" x14ac:dyDescent="0.15">
      <c r="D593" s="228"/>
    </row>
    <row r="594" spans="4:4" ht="15" customHeight="1" x14ac:dyDescent="0.15">
      <c r="D594" s="228"/>
    </row>
    <row r="595" spans="4:4" ht="15" customHeight="1" x14ac:dyDescent="0.15">
      <c r="D595" s="228"/>
    </row>
    <row r="596" spans="4:4" ht="15" customHeight="1" x14ac:dyDescent="0.15">
      <c r="D596" s="228"/>
    </row>
    <row r="597" spans="4:4" ht="15" customHeight="1" x14ac:dyDescent="0.15">
      <c r="D597" s="228"/>
    </row>
    <row r="598" spans="4:4" ht="15" customHeight="1" x14ac:dyDescent="0.15">
      <c r="D598" s="228"/>
    </row>
    <row r="599" spans="4:4" ht="15" customHeight="1" x14ac:dyDescent="0.15">
      <c r="D599" s="228"/>
    </row>
    <row r="600" spans="4:4" ht="15" customHeight="1" x14ac:dyDescent="0.15">
      <c r="D600" s="228"/>
    </row>
    <row r="601" spans="4:4" ht="16.5" customHeight="1" x14ac:dyDescent="0.15">
      <c r="D601" s="228"/>
    </row>
    <row r="602" spans="4:4" ht="15" customHeight="1" x14ac:dyDescent="0.15">
      <c r="D602" s="228"/>
    </row>
    <row r="603" spans="4:4" ht="13.5" customHeight="1" x14ac:dyDescent="0.15">
      <c r="D603" s="228"/>
    </row>
    <row r="604" spans="4:4" ht="14.25" customHeight="1" x14ac:dyDescent="0.15">
      <c r="D604" s="228"/>
    </row>
    <row r="605" spans="4:4" ht="0.75" customHeight="1" x14ac:dyDescent="0.15">
      <c r="D605" s="232"/>
    </row>
    <row r="606" spans="4:4" ht="19.5" customHeight="1" x14ac:dyDescent="0.15">
      <c r="D606" s="232"/>
    </row>
    <row r="607" spans="4:4" ht="20.25" customHeight="1" x14ac:dyDescent="0.15">
      <c r="D607" s="232"/>
    </row>
    <row r="608" spans="4:4" ht="20.25" customHeight="1" x14ac:dyDescent="0.15">
      <c r="D608" s="232"/>
    </row>
    <row r="609" spans="1:5" ht="18.75" customHeight="1" x14ac:dyDescent="0.15">
      <c r="D609" s="232"/>
    </row>
    <row r="610" spans="1:5" ht="18" customHeight="1" x14ac:dyDescent="0.15">
      <c r="D610" s="232"/>
    </row>
    <row r="611" spans="1:5" ht="15.75" customHeight="1" x14ac:dyDescent="0.15">
      <c r="D611" s="232"/>
    </row>
    <row r="612" spans="1:5" ht="15" customHeight="1" x14ac:dyDescent="0.15">
      <c r="D612" s="232"/>
    </row>
    <row r="613" spans="1:5" ht="23.25" customHeight="1" x14ac:dyDescent="0.15">
      <c r="A613" s="231">
        <v>27</v>
      </c>
      <c r="D613" s="226"/>
      <c r="E613" s="227"/>
    </row>
    <row r="614" spans="1:5" ht="15" customHeight="1" x14ac:dyDescent="0.15">
      <c r="D614" s="228"/>
    </row>
    <row r="615" spans="1:5" ht="15" customHeight="1" x14ac:dyDescent="0.15">
      <c r="D615" s="228"/>
    </row>
    <row r="616" spans="1:5" ht="15" customHeight="1" x14ac:dyDescent="0.15">
      <c r="D616" s="228"/>
    </row>
    <row r="617" spans="1:5" ht="15" customHeight="1" x14ac:dyDescent="0.15">
      <c r="D617" s="228"/>
    </row>
    <row r="618" spans="1:5" ht="15" customHeight="1" x14ac:dyDescent="0.15">
      <c r="D618" s="228"/>
    </row>
    <row r="619" spans="1:5" ht="1.5" customHeight="1" x14ac:dyDescent="0.15">
      <c r="D619" s="228"/>
    </row>
    <row r="620" spans="1:5" ht="15" customHeight="1" x14ac:dyDescent="0.15">
      <c r="D620" s="228"/>
    </row>
    <row r="621" spans="1:5" ht="15" customHeight="1" x14ac:dyDescent="0.15">
      <c r="D621" s="228"/>
    </row>
    <row r="622" spans="1:5" ht="15" customHeight="1" x14ac:dyDescent="0.15">
      <c r="D622" s="228"/>
    </row>
    <row r="623" spans="1:5" ht="15" customHeight="1" x14ac:dyDescent="0.15">
      <c r="D623" s="228"/>
    </row>
    <row r="624" spans="1:5" ht="15" customHeight="1" x14ac:dyDescent="0.15">
      <c r="D624" s="228"/>
    </row>
    <row r="625" spans="1:5" ht="15" customHeight="1" x14ac:dyDescent="0.15">
      <c r="D625" s="228"/>
    </row>
    <row r="626" spans="1:5" ht="15" customHeight="1" x14ac:dyDescent="0.15">
      <c r="D626" s="228"/>
    </row>
    <row r="627" spans="1:5" ht="15" customHeight="1" x14ac:dyDescent="0.15">
      <c r="D627" s="228"/>
    </row>
    <row r="628" spans="1:5" ht="15" customHeight="1" x14ac:dyDescent="0.15">
      <c r="D628" s="228"/>
    </row>
    <row r="629" spans="1:5" ht="15" customHeight="1" x14ac:dyDescent="0.15">
      <c r="D629" s="228"/>
    </row>
    <row r="630" spans="1:5" ht="1.5" customHeight="1" x14ac:dyDescent="0.15">
      <c r="D630" s="232"/>
    </row>
    <row r="631" spans="1:5" ht="15" customHeight="1" x14ac:dyDescent="0.15">
      <c r="D631" s="232"/>
    </row>
    <row r="632" spans="1:5" ht="15" customHeight="1" x14ac:dyDescent="0.15">
      <c r="D632" s="232"/>
    </row>
    <row r="633" spans="1:5" ht="15" customHeight="1" x14ac:dyDescent="0.15">
      <c r="D633" s="232"/>
    </row>
    <row r="634" spans="1:5" ht="15" customHeight="1" x14ac:dyDescent="0.15">
      <c r="D634" s="232"/>
    </row>
    <row r="635" spans="1:5" ht="15" customHeight="1" x14ac:dyDescent="0.15">
      <c r="A635" s="231">
        <v>28</v>
      </c>
      <c r="D635" s="226"/>
      <c r="E635" s="227"/>
    </row>
    <row r="636" spans="1:5" ht="15" customHeight="1" x14ac:dyDescent="0.15">
      <c r="D636" s="228"/>
    </row>
    <row r="637" spans="1:5" ht="15" customHeight="1" x14ac:dyDescent="0.15">
      <c r="D637" s="228"/>
    </row>
    <row r="638" spans="1:5" ht="15" customHeight="1" x14ac:dyDescent="0.15">
      <c r="D638" s="228"/>
    </row>
    <row r="639" spans="1:5" ht="15" customHeight="1" x14ac:dyDescent="0.15">
      <c r="D639" s="228"/>
    </row>
    <row r="640" spans="1:5" ht="15" customHeight="1" x14ac:dyDescent="0.15">
      <c r="D640" s="228"/>
    </row>
    <row r="641" spans="4:4" ht="15" customHeight="1" x14ac:dyDescent="0.15">
      <c r="D641" s="228"/>
    </row>
    <row r="642" spans="4:4" ht="15" customHeight="1" x14ac:dyDescent="0.15">
      <c r="D642" s="228"/>
    </row>
    <row r="643" spans="4:4" ht="2.25" customHeight="1" x14ac:dyDescent="0.15">
      <c r="D643" s="228"/>
    </row>
    <row r="644" spans="4:4" ht="15" customHeight="1" x14ac:dyDescent="0.15">
      <c r="D644" s="228"/>
    </row>
    <row r="645" spans="4:4" ht="15" customHeight="1" x14ac:dyDescent="0.15">
      <c r="D645" s="228"/>
    </row>
    <row r="646" spans="4:4" ht="15" customHeight="1" x14ac:dyDescent="0.15">
      <c r="D646" s="228"/>
    </row>
    <row r="647" spans="4:4" ht="15" customHeight="1" x14ac:dyDescent="0.15">
      <c r="D647" s="228"/>
    </row>
    <row r="648" spans="4:4" ht="15" customHeight="1" x14ac:dyDescent="0.15">
      <c r="D648" s="228"/>
    </row>
    <row r="649" spans="4:4" ht="15" customHeight="1" x14ac:dyDescent="0.15">
      <c r="D649" s="228"/>
    </row>
    <row r="650" spans="4:4" ht="15" customHeight="1" x14ac:dyDescent="0.15">
      <c r="D650" s="228"/>
    </row>
    <row r="651" spans="4:4" ht="15" customHeight="1" x14ac:dyDescent="0.15">
      <c r="D651" s="228"/>
    </row>
    <row r="652" spans="4:4" ht="1.5" customHeight="1" x14ac:dyDescent="0.15">
      <c r="D652" s="232"/>
    </row>
    <row r="653" spans="4:4" ht="15" customHeight="1" x14ac:dyDescent="0.15">
      <c r="D653" s="232"/>
    </row>
    <row r="654" spans="4:4" ht="15" customHeight="1" x14ac:dyDescent="0.15">
      <c r="D654" s="232"/>
    </row>
    <row r="655" spans="4:4" ht="15" customHeight="1" x14ac:dyDescent="0.15">
      <c r="D655" s="232"/>
    </row>
    <row r="656" spans="4:4" ht="15" customHeight="1" x14ac:dyDescent="0.15">
      <c r="D656" s="232"/>
    </row>
    <row r="657" spans="1:5" ht="18.75" customHeight="1" x14ac:dyDescent="0.15">
      <c r="A657" s="231">
        <v>29</v>
      </c>
      <c r="D657" s="226"/>
      <c r="E657" s="227"/>
    </row>
    <row r="658" spans="1:5" ht="15" customHeight="1" x14ac:dyDescent="0.15">
      <c r="D658" s="228"/>
    </row>
    <row r="659" spans="1:5" ht="15" customHeight="1" x14ac:dyDescent="0.15">
      <c r="D659" s="228"/>
    </row>
    <row r="660" spans="1:5" ht="15" customHeight="1" x14ac:dyDescent="0.15">
      <c r="D660" s="228"/>
    </row>
    <row r="661" spans="1:5" ht="15" customHeight="1" x14ac:dyDescent="0.15">
      <c r="D661" s="228"/>
    </row>
    <row r="662" spans="1:5" ht="15" customHeight="1" x14ac:dyDescent="0.15">
      <c r="D662" s="228"/>
    </row>
    <row r="663" spans="1:5" ht="14.25" customHeight="1" x14ac:dyDescent="0.15">
      <c r="D663" s="228"/>
    </row>
    <row r="664" spans="1:5" ht="15" customHeight="1" x14ac:dyDescent="0.15">
      <c r="D664" s="228"/>
    </row>
    <row r="665" spans="1:5" ht="15" customHeight="1" x14ac:dyDescent="0.15">
      <c r="D665" s="228"/>
    </row>
    <row r="666" spans="1:5" ht="15" customHeight="1" x14ac:dyDescent="0.15">
      <c r="D666" s="228"/>
    </row>
    <row r="667" spans="1:5" ht="15" customHeight="1" x14ac:dyDescent="0.15">
      <c r="D667" s="228"/>
    </row>
    <row r="668" spans="1:5" ht="15" customHeight="1" x14ac:dyDescent="0.15">
      <c r="D668" s="228"/>
    </row>
    <row r="669" spans="1:5" ht="15" customHeight="1" x14ac:dyDescent="0.15">
      <c r="D669" s="228"/>
    </row>
    <row r="670" spans="1:5" ht="15" customHeight="1" x14ac:dyDescent="0.15">
      <c r="D670" s="228"/>
    </row>
    <row r="671" spans="1:5" ht="15" customHeight="1" x14ac:dyDescent="0.15">
      <c r="D671" s="228"/>
    </row>
    <row r="672" spans="1:5" ht="15" customHeight="1" x14ac:dyDescent="0.15">
      <c r="D672" s="228"/>
    </row>
    <row r="673" spans="1:5" ht="15" customHeight="1" x14ac:dyDescent="0.15">
      <c r="D673" s="228"/>
    </row>
    <row r="674" spans="1:5" ht="1.5" customHeight="1" x14ac:dyDescent="0.15">
      <c r="D674" s="232"/>
    </row>
    <row r="675" spans="1:5" ht="15" customHeight="1" x14ac:dyDescent="0.15">
      <c r="D675" s="232"/>
    </row>
    <row r="676" spans="1:5" ht="15" customHeight="1" x14ac:dyDescent="0.15">
      <c r="D676" s="232"/>
    </row>
    <row r="677" spans="1:5" ht="15" customHeight="1" x14ac:dyDescent="0.15">
      <c r="D677" s="232"/>
    </row>
    <row r="678" spans="1:5" ht="15" customHeight="1" x14ac:dyDescent="0.15">
      <c r="D678" s="232"/>
    </row>
    <row r="679" spans="1:5" ht="23.25" customHeight="1" x14ac:dyDescent="0.15">
      <c r="A679" s="231"/>
      <c r="D679" s="226"/>
      <c r="E679" s="227"/>
    </row>
    <row r="680" spans="1:5" ht="15" customHeight="1" x14ac:dyDescent="0.15">
      <c r="D680" s="228"/>
    </row>
    <row r="681" spans="1:5" ht="15" customHeight="1" x14ac:dyDescent="0.15">
      <c r="D681" s="228"/>
    </row>
    <row r="682" spans="1:5" ht="15" customHeight="1" x14ac:dyDescent="0.15">
      <c r="D682" s="228"/>
    </row>
    <row r="683" spans="1:5" ht="15" customHeight="1" x14ac:dyDescent="0.15">
      <c r="D683" s="228"/>
    </row>
    <row r="684" spans="1:5" ht="15" customHeight="1" x14ac:dyDescent="0.15">
      <c r="D684" s="228"/>
    </row>
    <row r="685" spans="1:5" ht="15" customHeight="1" x14ac:dyDescent="0.15">
      <c r="D685" s="228"/>
    </row>
    <row r="686" spans="1:5" ht="15" customHeight="1" x14ac:dyDescent="0.15">
      <c r="D686" s="228"/>
    </row>
    <row r="687" spans="1:5" ht="2.25" customHeight="1" x14ac:dyDescent="0.15">
      <c r="D687" s="228"/>
    </row>
    <row r="688" spans="1:5" ht="15" customHeight="1" x14ac:dyDescent="0.15">
      <c r="D688" s="228"/>
    </row>
    <row r="689" spans="1:5" ht="15" customHeight="1" x14ac:dyDescent="0.15">
      <c r="D689" s="228"/>
    </row>
    <row r="690" spans="1:5" ht="15" customHeight="1" x14ac:dyDescent="0.15">
      <c r="D690" s="228"/>
    </row>
    <row r="691" spans="1:5" ht="15" customHeight="1" x14ac:dyDescent="0.15">
      <c r="D691" s="228"/>
    </row>
    <row r="692" spans="1:5" ht="15" customHeight="1" x14ac:dyDescent="0.15">
      <c r="D692" s="228"/>
    </row>
    <row r="693" spans="1:5" ht="15" customHeight="1" x14ac:dyDescent="0.15">
      <c r="D693" s="228"/>
    </row>
    <row r="694" spans="1:5" ht="15" customHeight="1" x14ac:dyDescent="0.15">
      <c r="D694" s="228"/>
    </row>
    <row r="695" spans="1:5" ht="15" customHeight="1" x14ac:dyDescent="0.15">
      <c r="D695" s="228"/>
    </row>
    <row r="696" spans="1:5" ht="1.5" customHeight="1" x14ac:dyDescent="0.15">
      <c r="D696" s="232"/>
    </row>
    <row r="697" spans="1:5" ht="15" customHeight="1" x14ac:dyDescent="0.15">
      <c r="D697" s="232"/>
    </row>
    <row r="698" spans="1:5" ht="15" customHeight="1" x14ac:dyDescent="0.15">
      <c r="D698" s="232"/>
    </row>
    <row r="699" spans="1:5" ht="15" customHeight="1" x14ac:dyDescent="0.15">
      <c r="D699" s="232"/>
    </row>
    <row r="700" spans="1:5" ht="15" customHeight="1" x14ac:dyDescent="0.15">
      <c r="D700" s="232"/>
    </row>
    <row r="701" spans="1:5" ht="18.75" customHeight="1" x14ac:dyDescent="0.15">
      <c r="A701" s="231"/>
      <c r="D701" s="226"/>
      <c r="E701" s="227"/>
    </row>
    <row r="702" spans="1:5" ht="15" customHeight="1" x14ac:dyDescent="0.15">
      <c r="D702" s="228"/>
    </row>
    <row r="703" spans="1:5" ht="15" customHeight="1" x14ac:dyDescent="0.15">
      <c r="D703" s="228"/>
    </row>
    <row r="704" spans="1:5" ht="15" customHeight="1" x14ac:dyDescent="0.15">
      <c r="D704" s="228"/>
    </row>
    <row r="705" spans="4:4" ht="15" customHeight="1" x14ac:dyDescent="0.15">
      <c r="D705" s="228"/>
    </row>
    <row r="706" spans="4:4" ht="15" customHeight="1" x14ac:dyDescent="0.15">
      <c r="D706" s="228"/>
    </row>
    <row r="707" spans="4:4" ht="15" customHeight="1" x14ac:dyDescent="0.15">
      <c r="D707" s="228"/>
    </row>
    <row r="708" spans="4:4" ht="15" customHeight="1" x14ac:dyDescent="0.15">
      <c r="D708" s="228"/>
    </row>
    <row r="709" spans="4:4" ht="2.25" customHeight="1" x14ac:dyDescent="0.15">
      <c r="D709" s="228"/>
    </row>
    <row r="710" spans="4:4" ht="15" customHeight="1" x14ac:dyDescent="0.15">
      <c r="D710" s="228"/>
    </row>
    <row r="711" spans="4:4" ht="15" customHeight="1" x14ac:dyDescent="0.15">
      <c r="D711" s="228"/>
    </row>
    <row r="712" spans="4:4" ht="15" customHeight="1" x14ac:dyDescent="0.15">
      <c r="D712" s="228"/>
    </row>
    <row r="713" spans="4:4" ht="15" customHeight="1" x14ac:dyDescent="0.15">
      <c r="D713" s="228"/>
    </row>
    <row r="714" spans="4:4" ht="15" customHeight="1" x14ac:dyDescent="0.15">
      <c r="D714" s="228"/>
    </row>
    <row r="715" spans="4:4" ht="15" customHeight="1" x14ac:dyDescent="0.15">
      <c r="D715" s="228"/>
    </row>
    <row r="716" spans="4:4" ht="15" customHeight="1" x14ac:dyDescent="0.15">
      <c r="D716" s="228"/>
    </row>
    <row r="717" spans="4:4" ht="15" customHeight="1" x14ac:dyDescent="0.15">
      <c r="D717" s="228"/>
    </row>
    <row r="718" spans="4:4" ht="1.5" customHeight="1" x14ac:dyDescent="0.15">
      <c r="D718" s="232"/>
    </row>
    <row r="719" spans="4:4" ht="15" customHeight="1" x14ac:dyDescent="0.15">
      <c r="D719" s="232"/>
    </row>
    <row r="720" spans="4:4" ht="15" customHeight="1" x14ac:dyDescent="0.15">
      <c r="D720" s="232"/>
    </row>
    <row r="721" spans="1:5" ht="15" customHeight="1" x14ac:dyDescent="0.15">
      <c r="D721" s="232"/>
    </row>
    <row r="722" spans="1:5" ht="15" customHeight="1" x14ac:dyDescent="0.15">
      <c r="D722" s="232"/>
    </row>
    <row r="723" spans="1:5" ht="16.5" customHeight="1" x14ac:dyDescent="0.15">
      <c r="A723" s="231"/>
      <c r="D723" s="226"/>
      <c r="E723" s="227"/>
    </row>
    <row r="724" spans="1:5" ht="15" customHeight="1" x14ac:dyDescent="0.15">
      <c r="D724" s="228"/>
    </row>
    <row r="725" spans="1:5" ht="15" customHeight="1" x14ac:dyDescent="0.15">
      <c r="D725" s="228"/>
    </row>
    <row r="726" spans="1:5" ht="15" customHeight="1" x14ac:dyDescent="0.15">
      <c r="D726" s="228"/>
    </row>
    <row r="727" spans="1:5" ht="15" customHeight="1" x14ac:dyDescent="0.15">
      <c r="D727" s="228"/>
    </row>
    <row r="728" spans="1:5" ht="15" customHeight="1" x14ac:dyDescent="0.15">
      <c r="D728" s="228"/>
    </row>
    <row r="729" spans="1:5" ht="15" customHeight="1" x14ac:dyDescent="0.15">
      <c r="D729" s="228"/>
    </row>
    <row r="730" spans="1:5" ht="15" customHeight="1" x14ac:dyDescent="0.15">
      <c r="D730" s="228"/>
    </row>
    <row r="731" spans="1:5" ht="2.25" customHeight="1" x14ac:dyDescent="0.15">
      <c r="D731" s="228"/>
    </row>
    <row r="732" spans="1:5" ht="15" customHeight="1" x14ac:dyDescent="0.15">
      <c r="D732" s="228"/>
    </row>
    <row r="733" spans="1:5" ht="15" customHeight="1" x14ac:dyDescent="0.15">
      <c r="D733" s="228"/>
    </row>
    <row r="734" spans="1:5" ht="15" customHeight="1" x14ac:dyDescent="0.15">
      <c r="D734" s="228"/>
    </row>
    <row r="735" spans="1:5" ht="15" customHeight="1" x14ac:dyDescent="0.15">
      <c r="D735" s="228"/>
    </row>
    <row r="736" spans="1:5" ht="15" customHeight="1" x14ac:dyDescent="0.15">
      <c r="D736" s="228"/>
    </row>
    <row r="737" spans="1:5" ht="15" customHeight="1" x14ac:dyDescent="0.15">
      <c r="D737" s="228"/>
    </row>
    <row r="738" spans="1:5" ht="15" customHeight="1" x14ac:dyDescent="0.15">
      <c r="D738" s="228"/>
    </row>
    <row r="739" spans="1:5" ht="15" customHeight="1" x14ac:dyDescent="0.15">
      <c r="D739" s="228"/>
    </row>
    <row r="740" spans="1:5" ht="1.5" customHeight="1" x14ac:dyDescent="0.15">
      <c r="D740" s="232"/>
    </row>
    <row r="741" spans="1:5" ht="15" customHeight="1" x14ac:dyDescent="0.15">
      <c r="D741" s="232"/>
    </row>
    <row r="742" spans="1:5" ht="15" customHeight="1" x14ac:dyDescent="0.15">
      <c r="D742" s="232"/>
    </row>
    <row r="743" spans="1:5" ht="15" customHeight="1" x14ac:dyDescent="0.15">
      <c r="D743" s="232"/>
    </row>
    <row r="744" spans="1:5" ht="15" customHeight="1" x14ac:dyDescent="0.15">
      <c r="D744" s="232"/>
    </row>
    <row r="745" spans="1:5" ht="17.25" customHeight="1" x14ac:dyDescent="0.15">
      <c r="A745" s="231"/>
      <c r="D745" s="226"/>
      <c r="E745" s="227"/>
    </row>
    <row r="746" spans="1:5" ht="15" customHeight="1" x14ac:dyDescent="0.15">
      <c r="D746" s="228"/>
    </row>
    <row r="747" spans="1:5" ht="15" customHeight="1" x14ac:dyDescent="0.15">
      <c r="D747" s="228"/>
    </row>
    <row r="748" spans="1:5" ht="15" customHeight="1" x14ac:dyDescent="0.15">
      <c r="D748" s="228"/>
    </row>
    <row r="749" spans="1:5" ht="15" customHeight="1" x14ac:dyDescent="0.15">
      <c r="D749" s="228"/>
    </row>
    <row r="750" spans="1:5" ht="19.5" customHeight="1" x14ac:dyDescent="0.15">
      <c r="D750" s="228"/>
    </row>
    <row r="751" spans="1:5" ht="15" customHeight="1" x14ac:dyDescent="0.15">
      <c r="D751" s="228"/>
    </row>
    <row r="752" spans="1:5" ht="15" customHeight="1" x14ac:dyDescent="0.15">
      <c r="D752" s="228"/>
    </row>
    <row r="753" spans="1:5" ht="2.25" customHeight="1" x14ac:dyDescent="0.15">
      <c r="D753" s="228"/>
    </row>
    <row r="754" spans="1:5" ht="15" customHeight="1" x14ac:dyDescent="0.15">
      <c r="D754" s="228"/>
    </row>
    <row r="755" spans="1:5" ht="15" customHeight="1" x14ac:dyDescent="0.15">
      <c r="D755" s="228"/>
    </row>
    <row r="756" spans="1:5" ht="15" customHeight="1" x14ac:dyDescent="0.15">
      <c r="D756" s="228"/>
    </row>
    <row r="757" spans="1:5" ht="15" customHeight="1" x14ac:dyDescent="0.15">
      <c r="D757" s="228"/>
    </row>
    <row r="758" spans="1:5" ht="15" customHeight="1" x14ac:dyDescent="0.15">
      <c r="D758" s="228"/>
    </row>
    <row r="759" spans="1:5" ht="15" customHeight="1" x14ac:dyDescent="0.15">
      <c r="D759" s="228"/>
    </row>
    <row r="760" spans="1:5" ht="15" customHeight="1" x14ac:dyDescent="0.15">
      <c r="D760" s="228"/>
    </row>
    <row r="761" spans="1:5" ht="15" customHeight="1" x14ac:dyDescent="0.15">
      <c r="D761" s="228"/>
    </row>
    <row r="762" spans="1:5" ht="1.5" customHeight="1" x14ac:dyDescent="0.15">
      <c r="D762" s="232"/>
    </row>
    <row r="763" spans="1:5" ht="15" customHeight="1" x14ac:dyDescent="0.15">
      <c r="D763" s="232"/>
    </row>
    <row r="764" spans="1:5" ht="15" customHeight="1" x14ac:dyDescent="0.15">
      <c r="D764" s="232"/>
    </row>
    <row r="765" spans="1:5" ht="15" customHeight="1" x14ac:dyDescent="0.15">
      <c r="D765" s="232"/>
    </row>
    <row r="766" spans="1:5" ht="15" customHeight="1" x14ac:dyDescent="0.15">
      <c r="D766" s="232"/>
    </row>
    <row r="767" spans="1:5" ht="23.25" customHeight="1" x14ac:dyDescent="0.15">
      <c r="A767" s="231"/>
      <c r="D767" s="226"/>
      <c r="E767" s="227"/>
    </row>
    <row r="768" spans="1:5" ht="15" customHeight="1" x14ac:dyDescent="0.15">
      <c r="D768" s="228"/>
    </row>
    <row r="769" spans="4:4" ht="15" customHeight="1" x14ac:dyDescent="0.15">
      <c r="D769" s="228"/>
    </row>
    <row r="770" spans="4:4" ht="15" customHeight="1" x14ac:dyDescent="0.15">
      <c r="D770" s="228"/>
    </row>
    <row r="771" spans="4:4" ht="15" customHeight="1" x14ac:dyDescent="0.15">
      <c r="D771" s="228"/>
    </row>
    <row r="772" spans="4:4" ht="15" customHeight="1" x14ac:dyDescent="0.15">
      <c r="D772" s="228"/>
    </row>
    <row r="773" spans="4:4" ht="15" customHeight="1" x14ac:dyDescent="0.15">
      <c r="D773" s="228"/>
    </row>
    <row r="774" spans="4:4" ht="15" customHeight="1" x14ac:dyDescent="0.15">
      <c r="D774" s="228"/>
    </row>
    <row r="775" spans="4:4" ht="2.25" customHeight="1" x14ac:dyDescent="0.15">
      <c r="D775" s="228"/>
    </row>
    <row r="776" spans="4:4" ht="15" customHeight="1" x14ac:dyDescent="0.15">
      <c r="D776" s="228"/>
    </row>
    <row r="777" spans="4:4" ht="15" customHeight="1" x14ac:dyDescent="0.15">
      <c r="D777" s="228"/>
    </row>
    <row r="778" spans="4:4" ht="15" customHeight="1" x14ac:dyDescent="0.15">
      <c r="D778" s="228"/>
    </row>
    <row r="779" spans="4:4" ht="15" customHeight="1" x14ac:dyDescent="0.15">
      <c r="D779" s="228"/>
    </row>
    <row r="780" spans="4:4" ht="15" customHeight="1" x14ac:dyDescent="0.15">
      <c r="D780" s="228"/>
    </row>
    <row r="781" spans="4:4" ht="15" customHeight="1" x14ac:dyDescent="0.15">
      <c r="D781" s="228"/>
    </row>
    <row r="782" spans="4:4" ht="15" customHeight="1" x14ac:dyDescent="0.15">
      <c r="D782" s="228"/>
    </row>
    <row r="783" spans="4:4" ht="15" customHeight="1" x14ac:dyDescent="0.15">
      <c r="D783" s="228"/>
    </row>
    <row r="784" spans="4:4" ht="1.5" customHeight="1" x14ac:dyDescent="0.15">
      <c r="D784" s="232"/>
    </row>
    <row r="785" spans="1:5" ht="15" customHeight="1" x14ac:dyDescent="0.15">
      <c r="D785" s="232"/>
    </row>
    <row r="786" spans="1:5" ht="15" customHeight="1" x14ac:dyDescent="0.15">
      <c r="D786" s="232"/>
    </row>
    <row r="787" spans="1:5" ht="15" customHeight="1" x14ac:dyDescent="0.15">
      <c r="D787" s="232"/>
    </row>
    <row r="788" spans="1:5" ht="15" customHeight="1" x14ac:dyDescent="0.15">
      <c r="D788" s="232"/>
    </row>
    <row r="789" spans="1:5" ht="17.25" customHeight="1" x14ac:dyDescent="0.15">
      <c r="A789" s="231"/>
      <c r="D789" s="226"/>
      <c r="E789" s="227"/>
    </row>
    <row r="790" spans="1:5" ht="15" customHeight="1" x14ac:dyDescent="0.15">
      <c r="D790" s="228"/>
    </row>
    <row r="791" spans="1:5" ht="15" customHeight="1" x14ac:dyDescent="0.15">
      <c r="D791" s="228"/>
    </row>
    <row r="792" spans="1:5" ht="15" customHeight="1" x14ac:dyDescent="0.15">
      <c r="D792" s="228"/>
    </row>
    <row r="793" spans="1:5" ht="15" customHeight="1" x14ac:dyDescent="0.15">
      <c r="D793" s="228"/>
    </row>
    <row r="794" spans="1:5" ht="15" customHeight="1" x14ac:dyDescent="0.15">
      <c r="D794" s="228"/>
    </row>
    <row r="795" spans="1:5" ht="15" customHeight="1" x14ac:dyDescent="0.15">
      <c r="D795" s="228"/>
    </row>
    <row r="796" spans="1:5" ht="15" customHeight="1" x14ac:dyDescent="0.15">
      <c r="D796" s="228"/>
    </row>
    <row r="797" spans="1:5" ht="2.25" customHeight="1" x14ac:dyDescent="0.15">
      <c r="D797" s="228"/>
    </row>
    <row r="798" spans="1:5" ht="15" customHeight="1" x14ac:dyDescent="0.15">
      <c r="D798" s="228"/>
    </row>
    <row r="799" spans="1:5" ht="15" customHeight="1" x14ac:dyDescent="0.15">
      <c r="D799" s="228"/>
    </row>
    <row r="800" spans="1:5" ht="15" customHeight="1" x14ac:dyDescent="0.15">
      <c r="D800" s="228"/>
    </row>
    <row r="801" spans="1:5" ht="15" customHeight="1" x14ac:dyDescent="0.15">
      <c r="D801" s="228"/>
    </row>
    <row r="802" spans="1:5" ht="15" customHeight="1" x14ac:dyDescent="0.15">
      <c r="D802" s="228"/>
    </row>
    <row r="803" spans="1:5" ht="15" customHeight="1" x14ac:dyDescent="0.15">
      <c r="D803" s="228"/>
    </row>
    <row r="804" spans="1:5" ht="15" customHeight="1" x14ac:dyDescent="0.15">
      <c r="D804" s="228"/>
    </row>
    <row r="805" spans="1:5" ht="15" customHeight="1" x14ac:dyDescent="0.15">
      <c r="D805" s="228"/>
    </row>
    <row r="806" spans="1:5" ht="1.5" customHeight="1" x14ac:dyDescent="0.15">
      <c r="D806" s="232"/>
    </row>
    <row r="807" spans="1:5" ht="15" customHeight="1" x14ac:dyDescent="0.15">
      <c r="D807" s="232"/>
    </row>
    <row r="808" spans="1:5" ht="15" customHeight="1" x14ac:dyDescent="0.15">
      <c r="D808" s="232"/>
    </row>
    <row r="809" spans="1:5" ht="15" customHeight="1" x14ac:dyDescent="0.15">
      <c r="D809" s="232"/>
    </row>
    <row r="810" spans="1:5" ht="15" customHeight="1" x14ac:dyDescent="0.15">
      <c r="D810" s="232"/>
    </row>
    <row r="811" spans="1:5" ht="16.5" customHeight="1" x14ac:dyDescent="0.15">
      <c r="A811" s="231"/>
      <c r="D811" s="226"/>
      <c r="E811" s="227"/>
    </row>
    <row r="812" spans="1:5" ht="15" customHeight="1" x14ac:dyDescent="0.15">
      <c r="D812" s="228"/>
    </row>
    <row r="813" spans="1:5" ht="15" customHeight="1" x14ac:dyDescent="0.15">
      <c r="D813" s="228"/>
    </row>
    <row r="814" spans="1:5" ht="15" customHeight="1" x14ac:dyDescent="0.15">
      <c r="D814" s="228"/>
    </row>
    <row r="815" spans="1:5" ht="15" customHeight="1" x14ac:dyDescent="0.15">
      <c r="D815" s="228"/>
    </row>
    <row r="816" spans="1:5" ht="15" customHeight="1" x14ac:dyDescent="0.15">
      <c r="D816" s="228"/>
    </row>
    <row r="817" spans="4:4" ht="15" customHeight="1" x14ac:dyDescent="0.15">
      <c r="D817" s="228"/>
    </row>
    <row r="818" spans="4:4" ht="15" customHeight="1" x14ac:dyDescent="0.15">
      <c r="D818" s="228"/>
    </row>
    <row r="819" spans="4:4" ht="2.25" customHeight="1" x14ac:dyDescent="0.15">
      <c r="D819" s="228"/>
    </row>
    <row r="820" spans="4:4" ht="15" customHeight="1" x14ac:dyDescent="0.15">
      <c r="D820" s="228"/>
    </row>
    <row r="821" spans="4:4" ht="15" customHeight="1" x14ac:dyDescent="0.15">
      <c r="D821" s="228"/>
    </row>
    <row r="822" spans="4:4" ht="15" customHeight="1" x14ac:dyDescent="0.15">
      <c r="D822" s="228"/>
    </row>
    <row r="823" spans="4:4" ht="15" customHeight="1" x14ac:dyDescent="0.15">
      <c r="D823" s="228"/>
    </row>
    <row r="824" spans="4:4" ht="15" customHeight="1" x14ac:dyDescent="0.15">
      <c r="D824" s="228"/>
    </row>
    <row r="825" spans="4:4" ht="15" customHeight="1" x14ac:dyDescent="0.15">
      <c r="D825" s="228"/>
    </row>
    <row r="826" spans="4:4" ht="15" customHeight="1" x14ac:dyDescent="0.15">
      <c r="D826" s="228"/>
    </row>
    <row r="827" spans="4:4" ht="15" customHeight="1" x14ac:dyDescent="0.15">
      <c r="D827" s="228"/>
    </row>
    <row r="828" spans="4:4" ht="1.5" customHeight="1" x14ac:dyDescent="0.15">
      <c r="D828" s="232"/>
    </row>
    <row r="829" spans="4:4" ht="15" customHeight="1" x14ac:dyDescent="0.15">
      <c r="D829" s="232"/>
    </row>
    <row r="830" spans="4:4" ht="15" customHeight="1" x14ac:dyDescent="0.15">
      <c r="D830" s="232"/>
    </row>
    <row r="831" spans="4:4" ht="15" customHeight="1" x14ac:dyDescent="0.15">
      <c r="D831" s="232"/>
    </row>
    <row r="832" spans="4:4" ht="15" customHeight="1" x14ac:dyDescent="0.15">
      <c r="D832" s="232"/>
    </row>
    <row r="833" spans="4:4" ht="15" customHeight="1" x14ac:dyDescent="0.15">
      <c r="D833" s="228"/>
    </row>
    <row r="834" spans="4:4" ht="15" customHeight="1" x14ac:dyDescent="0.15">
      <c r="D834" s="228"/>
    </row>
    <row r="835" spans="4:4" ht="15" customHeight="1" x14ac:dyDescent="0.15">
      <c r="D835" s="228"/>
    </row>
    <row r="836" spans="4:4" ht="15" customHeight="1" x14ac:dyDescent="0.15">
      <c r="D836" s="228"/>
    </row>
    <row r="837" spans="4:4" ht="15" customHeight="1" x14ac:dyDescent="0.15">
      <c r="D837" s="228"/>
    </row>
    <row r="838" spans="4:4" ht="2.25" customHeight="1" x14ac:dyDescent="0.15">
      <c r="D838" s="228"/>
    </row>
    <row r="839" spans="4:4" ht="15" customHeight="1" x14ac:dyDescent="0.15">
      <c r="D839" s="228"/>
    </row>
    <row r="840" spans="4:4" ht="15" customHeight="1" x14ac:dyDescent="0.15">
      <c r="D840" s="228"/>
    </row>
    <row r="841" spans="4:4" ht="15" customHeight="1" x14ac:dyDescent="0.15">
      <c r="D841" s="228"/>
    </row>
    <row r="842" spans="4:4" ht="15" customHeight="1" x14ac:dyDescent="0.15">
      <c r="D842" s="228"/>
    </row>
    <row r="843" spans="4:4" ht="15" customHeight="1" x14ac:dyDescent="0.15">
      <c r="D843" s="228"/>
    </row>
    <row r="844" spans="4:4" ht="15" customHeight="1" x14ac:dyDescent="0.15">
      <c r="D844" s="228"/>
    </row>
    <row r="845" spans="4:4" ht="15" customHeight="1" x14ac:dyDescent="0.15">
      <c r="D845" s="228"/>
    </row>
    <row r="846" spans="4:4" ht="15" customHeight="1" x14ac:dyDescent="0.15">
      <c r="D846" s="228"/>
    </row>
    <row r="847" spans="4:4" ht="1.5" customHeight="1" x14ac:dyDescent="0.15">
      <c r="D847" s="232"/>
    </row>
    <row r="848" spans="4:4" ht="15" customHeight="1" x14ac:dyDescent="0.15">
      <c r="D848" s="232"/>
    </row>
    <row r="849" spans="4:4" ht="15" customHeight="1" x14ac:dyDescent="0.15">
      <c r="D849" s="232"/>
    </row>
    <row r="850" spans="4:4" ht="15" customHeight="1" x14ac:dyDescent="0.15">
      <c r="D850" s="232"/>
    </row>
    <row r="851" spans="4:4" ht="15" customHeight="1" x14ac:dyDescent="0.15">
      <c r="D851" s="232"/>
    </row>
  </sheetData>
  <pageMargins left="0.39370078740157483" right="0.39370078740157483" top="0.19685039370078741" bottom="0.19685039370078741" header="0" footer="0"/>
  <pageSetup paperSize="9" scale="58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opLeftCell="A43" workbookViewId="0">
      <selection activeCell="A8" sqref="A8:A59"/>
    </sheetView>
  </sheetViews>
  <sheetFormatPr defaultColWidth="9.140625" defaultRowHeight="15" x14ac:dyDescent="0.25"/>
  <cols>
    <col min="1" max="1" width="11.42578125" style="233" customWidth="1"/>
    <col min="2" max="2" width="41.85546875" style="233" customWidth="1"/>
    <col min="3" max="3" width="9.140625" style="233"/>
    <col min="4" max="4" width="6.42578125" style="233" customWidth="1"/>
    <col min="5" max="6" width="6.28515625" style="233" customWidth="1"/>
    <col min="7" max="7" width="6.85546875" style="233" customWidth="1"/>
    <col min="8" max="8" width="7" style="233" customWidth="1"/>
    <col min="9" max="10" width="7.140625" style="233" customWidth="1"/>
    <col min="11" max="11" width="7.5703125" style="233" customWidth="1"/>
    <col min="12" max="12" width="7.28515625" style="233" customWidth="1"/>
    <col min="13" max="13" width="7.140625" style="233" customWidth="1"/>
    <col min="14" max="14" width="6.85546875" style="233" customWidth="1"/>
    <col min="15" max="15" width="7.28515625" style="233" customWidth="1"/>
    <col min="16" max="16" width="9.140625" style="233"/>
    <col min="17" max="18" width="35.5703125" style="233" customWidth="1"/>
    <col min="19" max="16384" width="9.140625" style="233"/>
  </cols>
  <sheetData>
    <row r="1" spans="1:16" x14ac:dyDescent="0.25">
      <c r="A1" s="233" t="s">
        <v>0</v>
      </c>
      <c r="B1" s="233" t="s">
        <v>1</v>
      </c>
      <c r="C1" s="233" t="s">
        <v>394</v>
      </c>
      <c r="D1" s="566" t="s">
        <v>395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</row>
    <row r="2" spans="1:16" ht="7.5" customHeight="1" x14ac:dyDescent="0.25">
      <c r="A2" s="234"/>
      <c r="B2" s="235"/>
      <c r="C2" s="235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6" x14ac:dyDescent="0.25">
      <c r="A3" s="567" t="s">
        <v>24</v>
      </c>
      <c r="B3" s="568" t="s">
        <v>25</v>
      </c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1:16" x14ac:dyDescent="0.25">
      <c r="A4" s="567"/>
      <c r="B4" s="569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</row>
    <row r="5" spans="1:16" x14ac:dyDescent="0.25">
      <c r="A5" s="567"/>
      <c r="B5" s="569"/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</row>
    <row r="6" spans="1:16" x14ac:dyDescent="0.25">
      <c r="A6" s="567"/>
      <c r="B6" s="570"/>
      <c r="C6" s="240"/>
      <c r="D6" s="243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</row>
    <row r="7" spans="1:16" x14ac:dyDescent="0.25">
      <c r="A7" s="244" t="s">
        <v>189</v>
      </c>
      <c r="B7" s="245" t="s">
        <v>190</v>
      </c>
      <c r="C7" s="246"/>
      <c r="D7" s="238" t="s">
        <v>373</v>
      </c>
      <c r="E7" s="238"/>
      <c r="F7" s="246"/>
      <c r="G7" s="246"/>
      <c r="H7" s="246"/>
      <c r="I7" s="246"/>
      <c r="J7" s="246"/>
      <c r="K7" s="246"/>
      <c r="L7" s="246"/>
      <c r="M7" s="246"/>
      <c r="N7" s="246"/>
      <c r="O7" s="247"/>
    </row>
    <row r="8" spans="1:16" x14ac:dyDescent="0.25">
      <c r="A8" s="244" t="s">
        <v>191</v>
      </c>
      <c r="B8" s="245" t="s">
        <v>192</v>
      </c>
      <c r="C8" s="246"/>
      <c r="D8" s="248" t="s">
        <v>375</v>
      </c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50"/>
    </row>
    <row r="9" spans="1:16" x14ac:dyDescent="0.25">
      <c r="A9" s="244" t="s">
        <v>193</v>
      </c>
      <c r="B9" s="398" t="s">
        <v>438</v>
      </c>
      <c r="C9" s="246"/>
      <c r="D9" s="248" t="s">
        <v>375</v>
      </c>
      <c r="E9" s="248"/>
      <c r="F9" s="397"/>
      <c r="G9" s="249"/>
      <c r="H9" s="249"/>
      <c r="I9" s="249"/>
      <c r="J9" s="249"/>
      <c r="K9" s="249"/>
      <c r="L9" s="249"/>
      <c r="M9" s="249"/>
      <c r="N9" s="249"/>
      <c r="O9" s="250"/>
    </row>
    <row r="10" spans="1:16" ht="18" customHeight="1" x14ac:dyDescent="0.25">
      <c r="A10" s="244" t="s">
        <v>195</v>
      </c>
      <c r="B10" s="398" t="s">
        <v>439</v>
      </c>
      <c r="C10" s="246"/>
      <c r="D10" s="238" t="s">
        <v>375</v>
      </c>
      <c r="E10" s="238"/>
      <c r="F10" s="241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6" x14ac:dyDescent="0.25">
      <c r="A11" s="244" t="s">
        <v>197</v>
      </c>
      <c r="B11" s="245" t="s">
        <v>196</v>
      </c>
      <c r="C11" s="246"/>
      <c r="D11" s="358" t="s">
        <v>381</v>
      </c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50"/>
      <c r="P11" s="360" t="s">
        <v>408</v>
      </c>
    </row>
    <row r="12" spans="1:16" x14ac:dyDescent="0.25">
      <c r="A12" s="244" t="s">
        <v>199</v>
      </c>
      <c r="B12" s="245" t="s">
        <v>198</v>
      </c>
      <c r="C12" s="246"/>
      <c r="D12" s="238" t="s">
        <v>379</v>
      </c>
      <c r="E12" s="251"/>
      <c r="F12" s="246"/>
      <c r="G12" s="246"/>
      <c r="H12" s="246"/>
      <c r="I12" s="246"/>
      <c r="J12" s="246"/>
      <c r="K12" s="246"/>
      <c r="L12" s="246"/>
      <c r="M12" s="246"/>
      <c r="N12" s="246"/>
      <c r="O12" s="247"/>
    </row>
    <row r="13" spans="1:16" x14ac:dyDescent="0.25">
      <c r="A13" s="244" t="s">
        <v>201</v>
      </c>
      <c r="B13" s="245" t="s">
        <v>200</v>
      </c>
      <c r="C13" s="246"/>
      <c r="D13" s="248" t="s">
        <v>365</v>
      </c>
      <c r="E13" s="248"/>
      <c r="F13" s="248"/>
      <c r="G13" s="248"/>
      <c r="H13" s="248"/>
      <c r="I13" s="248"/>
      <c r="J13" s="249"/>
      <c r="K13" s="249"/>
      <c r="L13" s="249"/>
      <c r="M13" s="249"/>
      <c r="N13" s="249"/>
      <c r="O13" s="250"/>
    </row>
    <row r="14" spans="1:16" x14ac:dyDescent="0.25">
      <c r="A14" s="244" t="s">
        <v>203</v>
      </c>
      <c r="B14" s="245" t="s">
        <v>202</v>
      </c>
      <c r="C14" s="246"/>
      <c r="D14" s="238" t="s">
        <v>365</v>
      </c>
      <c r="E14" s="238"/>
      <c r="F14" s="238"/>
      <c r="G14" s="238"/>
      <c r="H14" s="238"/>
      <c r="I14" s="238"/>
      <c r="J14" s="246"/>
      <c r="K14" s="246"/>
      <c r="L14" s="246"/>
      <c r="M14" s="246"/>
      <c r="N14" s="246"/>
      <c r="O14" s="247"/>
    </row>
    <row r="15" spans="1:16" x14ac:dyDescent="0.25">
      <c r="A15" s="244" t="s">
        <v>205</v>
      </c>
      <c r="B15" s="245" t="s">
        <v>204</v>
      </c>
      <c r="C15" s="246"/>
      <c r="D15" s="248" t="s">
        <v>368</v>
      </c>
      <c r="E15" s="358" t="s">
        <v>406</v>
      </c>
      <c r="F15" s="252"/>
      <c r="G15" s="249"/>
      <c r="H15" s="249"/>
      <c r="I15" s="249"/>
      <c r="J15" s="249"/>
      <c r="K15" s="249"/>
      <c r="L15" s="249"/>
      <c r="M15" s="249"/>
      <c r="N15" s="249"/>
      <c r="O15" s="250"/>
      <c r="P15" s="360" t="s">
        <v>409</v>
      </c>
    </row>
    <row r="16" spans="1:16" x14ac:dyDescent="0.25">
      <c r="A16" s="244" t="s">
        <v>207</v>
      </c>
      <c r="B16" s="245" t="s">
        <v>206</v>
      </c>
      <c r="C16" s="246"/>
      <c r="D16" s="238" t="s">
        <v>373</v>
      </c>
      <c r="E16" s="251"/>
      <c r="F16" s="253"/>
      <c r="G16" s="253"/>
      <c r="H16" s="253"/>
      <c r="I16" s="246"/>
      <c r="J16" s="246"/>
      <c r="K16" s="246"/>
      <c r="L16" s="246"/>
      <c r="M16" s="246"/>
      <c r="N16" s="246"/>
      <c r="O16" s="247"/>
    </row>
    <row r="17" spans="1:16" x14ac:dyDescent="0.25">
      <c r="A17" s="244" t="s">
        <v>209</v>
      </c>
      <c r="B17" s="245" t="s">
        <v>208</v>
      </c>
      <c r="C17" s="246"/>
      <c r="D17" s="248" t="s">
        <v>368</v>
      </c>
      <c r="E17" s="254"/>
      <c r="F17" s="249"/>
      <c r="G17" s="249"/>
      <c r="H17" s="249"/>
      <c r="I17" s="249"/>
      <c r="J17" s="249"/>
      <c r="K17" s="249"/>
      <c r="L17" s="249"/>
      <c r="M17" s="249"/>
      <c r="N17" s="249"/>
      <c r="O17" s="250"/>
    </row>
    <row r="18" spans="1:16" x14ac:dyDescent="0.25">
      <c r="A18" s="244" t="s">
        <v>211</v>
      </c>
      <c r="B18" s="245" t="s">
        <v>210</v>
      </c>
      <c r="C18" s="246"/>
      <c r="D18" s="238" t="s">
        <v>375</v>
      </c>
      <c r="E18" s="238"/>
      <c r="F18" s="241"/>
      <c r="G18" s="246"/>
      <c r="H18" s="246"/>
      <c r="I18" s="246"/>
      <c r="J18" s="246"/>
      <c r="K18" s="246"/>
      <c r="L18" s="246"/>
      <c r="M18" s="246"/>
      <c r="N18" s="246"/>
      <c r="O18" s="247"/>
    </row>
    <row r="19" spans="1:16" x14ac:dyDescent="0.25">
      <c r="A19" s="244" t="s">
        <v>213</v>
      </c>
      <c r="B19" s="245" t="s">
        <v>212</v>
      </c>
      <c r="C19" s="246"/>
      <c r="D19" s="248" t="s">
        <v>375</v>
      </c>
      <c r="E19" s="248"/>
      <c r="F19" s="248"/>
      <c r="G19" s="248"/>
      <c r="H19" s="248"/>
      <c r="I19" s="249"/>
      <c r="J19" s="249"/>
      <c r="K19" s="249"/>
      <c r="L19" s="249"/>
      <c r="M19" s="249"/>
      <c r="N19" s="249"/>
      <c r="O19" s="250"/>
    </row>
    <row r="20" spans="1:16" x14ac:dyDescent="0.25">
      <c r="A20" s="244" t="s">
        <v>214</v>
      </c>
      <c r="B20" s="381" t="s">
        <v>315</v>
      </c>
      <c r="C20" s="246"/>
      <c r="D20" s="238" t="s">
        <v>383</v>
      </c>
      <c r="E20" s="238"/>
      <c r="F20" s="238"/>
      <c r="G20" s="255"/>
      <c r="H20" s="255"/>
      <c r="I20" s="246"/>
      <c r="J20" s="246"/>
      <c r="K20" s="246"/>
      <c r="L20" s="246"/>
      <c r="M20" s="246"/>
      <c r="N20" s="246"/>
      <c r="O20" s="247"/>
    </row>
    <row r="21" spans="1:16" x14ac:dyDescent="0.25">
      <c r="A21" s="244" t="s">
        <v>216</v>
      </c>
      <c r="B21" s="381" t="s">
        <v>316</v>
      </c>
      <c r="C21" s="246"/>
      <c r="D21" s="238" t="s">
        <v>383</v>
      </c>
      <c r="E21" s="238" t="s">
        <v>387</v>
      </c>
      <c r="F21" s="238"/>
      <c r="G21" s="237"/>
      <c r="H21" s="237"/>
      <c r="I21" s="246"/>
      <c r="J21" s="246"/>
      <c r="K21" s="246"/>
      <c r="L21" s="246"/>
      <c r="M21" s="246"/>
      <c r="N21" s="246"/>
      <c r="O21" s="247"/>
    </row>
    <row r="22" spans="1:16" x14ac:dyDescent="0.25">
      <c r="A22" s="244" t="s">
        <v>218</v>
      </c>
      <c r="B22" s="381" t="s">
        <v>317</v>
      </c>
      <c r="C22" s="246"/>
      <c r="D22" s="238" t="s">
        <v>370</v>
      </c>
      <c r="E22" s="238" t="s">
        <v>383</v>
      </c>
      <c r="F22" s="238"/>
      <c r="G22" s="237"/>
      <c r="H22" s="237"/>
      <c r="I22" s="246"/>
      <c r="J22" s="246"/>
      <c r="K22" s="246"/>
      <c r="L22" s="246"/>
      <c r="M22" s="246"/>
      <c r="N22" s="246"/>
      <c r="O22" s="247"/>
    </row>
    <row r="23" spans="1:16" x14ac:dyDescent="0.25">
      <c r="A23" s="244" t="s">
        <v>220</v>
      </c>
      <c r="B23" s="381" t="s">
        <v>318</v>
      </c>
      <c r="C23" s="246"/>
      <c r="D23" s="238" t="s">
        <v>370</v>
      </c>
      <c r="E23" s="238"/>
      <c r="F23" s="238"/>
      <c r="G23" s="237"/>
      <c r="H23" s="237"/>
      <c r="I23" s="246"/>
      <c r="J23" s="246"/>
      <c r="K23" s="246"/>
      <c r="L23" s="246"/>
      <c r="M23" s="246"/>
      <c r="N23" s="246"/>
      <c r="O23" s="247"/>
    </row>
    <row r="24" spans="1:16" x14ac:dyDescent="0.25">
      <c r="A24" s="244" t="s">
        <v>222</v>
      </c>
      <c r="B24" s="381" t="s">
        <v>215</v>
      </c>
      <c r="C24" s="246"/>
      <c r="D24" s="248" t="s">
        <v>375</v>
      </c>
      <c r="E24" s="248"/>
      <c r="F24" s="248"/>
      <c r="G24" s="248"/>
      <c r="H24" s="248"/>
      <c r="I24" s="249"/>
      <c r="J24" s="249"/>
      <c r="K24" s="249"/>
      <c r="L24" s="249"/>
      <c r="M24" s="249"/>
      <c r="N24" s="249"/>
      <c r="O24" s="250"/>
    </row>
    <row r="25" spans="1:16" ht="16.5" customHeight="1" x14ac:dyDescent="0.25">
      <c r="A25" s="244" t="s">
        <v>224</v>
      </c>
      <c r="B25" s="381" t="s">
        <v>217</v>
      </c>
      <c r="C25" s="246"/>
      <c r="D25" s="238" t="s">
        <v>383</v>
      </c>
      <c r="E25" s="255"/>
      <c r="F25" s="255"/>
      <c r="G25" s="246"/>
      <c r="H25" s="246"/>
      <c r="I25" s="246"/>
      <c r="J25" s="246"/>
      <c r="K25" s="246"/>
      <c r="L25" s="246"/>
      <c r="M25" s="246"/>
      <c r="N25" s="246"/>
      <c r="O25" s="247"/>
    </row>
    <row r="26" spans="1:16" ht="30" x14ac:dyDescent="0.25">
      <c r="A26" s="244" t="s">
        <v>226</v>
      </c>
      <c r="B26" s="381" t="s">
        <v>319</v>
      </c>
      <c r="C26" s="246"/>
      <c r="D26" s="248" t="s">
        <v>377</v>
      </c>
      <c r="E26" s="256" t="s">
        <v>379</v>
      </c>
      <c r="F26" s="256"/>
      <c r="G26" s="249"/>
      <c r="H26" s="249"/>
      <c r="I26" s="249"/>
      <c r="J26" s="249"/>
      <c r="K26" s="249"/>
      <c r="L26" s="249"/>
      <c r="M26" s="249"/>
      <c r="N26" s="249"/>
      <c r="O26" s="250"/>
    </row>
    <row r="27" spans="1:16" ht="30" x14ac:dyDescent="0.25">
      <c r="A27" s="244" t="s">
        <v>228</v>
      </c>
      <c r="B27" s="381" t="s">
        <v>219</v>
      </c>
      <c r="C27" s="246"/>
      <c r="D27" s="238" t="s">
        <v>368</v>
      </c>
      <c r="E27" s="255"/>
      <c r="F27" s="246"/>
      <c r="G27" s="246"/>
      <c r="H27" s="246"/>
      <c r="I27" s="246"/>
      <c r="J27" s="246"/>
      <c r="K27" s="246"/>
      <c r="L27" s="246"/>
      <c r="M27" s="246"/>
      <c r="N27" s="246"/>
      <c r="O27" s="247"/>
    </row>
    <row r="28" spans="1:16" x14ac:dyDescent="0.25">
      <c r="A28" s="244" t="s">
        <v>230</v>
      </c>
      <c r="B28" s="381" t="s">
        <v>221</v>
      </c>
      <c r="C28" s="246"/>
      <c r="D28" s="257" t="s">
        <v>365</v>
      </c>
      <c r="E28" s="256"/>
      <c r="F28" s="256"/>
      <c r="G28" s="256"/>
      <c r="H28" s="256"/>
      <c r="I28" s="249"/>
      <c r="J28" s="249"/>
      <c r="K28" s="249"/>
      <c r="L28" s="249"/>
      <c r="M28" s="249"/>
      <c r="N28" s="249"/>
      <c r="O28" s="250"/>
    </row>
    <row r="29" spans="1:16" x14ac:dyDescent="0.25">
      <c r="A29" s="244" t="s">
        <v>232</v>
      </c>
      <c r="B29" s="381" t="s">
        <v>223</v>
      </c>
      <c r="C29" s="246"/>
      <c r="D29" s="251" t="s">
        <v>381</v>
      </c>
      <c r="E29" s="251"/>
      <c r="F29" s="251"/>
      <c r="G29" s="251"/>
      <c r="H29" s="255"/>
      <c r="I29" s="246"/>
      <c r="J29" s="246"/>
      <c r="K29" s="246"/>
      <c r="L29" s="246"/>
      <c r="M29" s="246"/>
      <c r="N29" s="246"/>
      <c r="O29" s="247"/>
    </row>
    <row r="30" spans="1:16" x14ac:dyDescent="0.25">
      <c r="A30" s="244" t="s">
        <v>234</v>
      </c>
      <c r="B30" s="381" t="s">
        <v>225</v>
      </c>
      <c r="C30" s="246"/>
      <c r="D30" s="257" t="s">
        <v>383</v>
      </c>
      <c r="E30" s="257"/>
      <c r="F30" s="257"/>
      <c r="G30" s="257"/>
      <c r="H30" s="249"/>
      <c r="I30" s="249"/>
      <c r="J30" s="249"/>
      <c r="K30" s="249"/>
      <c r="L30" s="249"/>
      <c r="M30" s="249"/>
      <c r="N30" s="249"/>
      <c r="O30" s="250"/>
    </row>
    <row r="31" spans="1:16" ht="16.5" customHeight="1" x14ac:dyDescent="0.25">
      <c r="A31" s="244" t="s">
        <v>236</v>
      </c>
      <c r="B31" s="381" t="s">
        <v>227</v>
      </c>
      <c r="C31" s="246"/>
      <c r="D31" s="238" t="s">
        <v>375</v>
      </c>
      <c r="E31" s="253"/>
      <c r="F31" s="246"/>
      <c r="G31" s="246"/>
      <c r="H31" s="246"/>
      <c r="I31" s="246"/>
      <c r="J31" s="246"/>
      <c r="K31" s="246"/>
      <c r="L31" s="246"/>
      <c r="M31" s="246"/>
      <c r="N31" s="246"/>
      <c r="O31" s="247"/>
    </row>
    <row r="32" spans="1:16" ht="17.25" customHeight="1" x14ac:dyDescent="0.25">
      <c r="A32" s="244" t="s">
        <v>237</v>
      </c>
      <c r="B32" s="381" t="s">
        <v>229</v>
      </c>
      <c r="C32" s="246"/>
      <c r="D32" s="258" t="s">
        <v>368</v>
      </c>
      <c r="E32" s="259"/>
      <c r="F32" s="256"/>
      <c r="G32" s="256"/>
      <c r="H32" s="249"/>
      <c r="I32" s="249"/>
      <c r="J32" s="249"/>
      <c r="K32" s="249"/>
      <c r="L32" s="249"/>
      <c r="M32" s="249"/>
      <c r="N32" s="249"/>
      <c r="O32" s="250"/>
      <c r="P32" s="233" t="s">
        <v>396</v>
      </c>
    </row>
    <row r="33" spans="1:16" x14ac:dyDescent="0.25">
      <c r="A33" s="244" t="s">
        <v>239</v>
      </c>
      <c r="B33" s="381" t="s">
        <v>233</v>
      </c>
      <c r="C33" s="246"/>
      <c r="D33" s="248" t="s">
        <v>387</v>
      </c>
      <c r="E33" s="256"/>
      <c r="F33" s="249"/>
      <c r="G33" s="249"/>
      <c r="H33" s="249"/>
      <c r="I33" s="249"/>
      <c r="J33" s="249"/>
      <c r="K33" s="249"/>
      <c r="L33" s="249"/>
      <c r="M33" s="249"/>
      <c r="N33" s="249"/>
      <c r="O33" s="250"/>
    </row>
    <row r="34" spans="1:16" x14ac:dyDescent="0.25">
      <c r="A34" s="244" t="s">
        <v>240</v>
      </c>
      <c r="B34" s="381" t="s">
        <v>235</v>
      </c>
      <c r="C34" s="246"/>
      <c r="D34" s="238" t="s">
        <v>383</v>
      </c>
      <c r="E34" s="255"/>
      <c r="F34" s="246"/>
      <c r="G34" s="246"/>
      <c r="H34" s="246"/>
      <c r="I34" s="246"/>
      <c r="J34" s="246"/>
      <c r="K34" s="246"/>
      <c r="L34" s="246"/>
      <c r="M34" s="246"/>
      <c r="N34" s="246"/>
      <c r="O34" s="247"/>
    </row>
    <row r="35" spans="1:16" ht="34.5" customHeight="1" x14ac:dyDescent="0.25">
      <c r="A35" s="244" t="s">
        <v>242</v>
      </c>
      <c r="B35" s="381" t="s">
        <v>320</v>
      </c>
      <c r="C35" s="246"/>
      <c r="D35" s="260" t="s">
        <v>383</v>
      </c>
      <c r="E35" s="260" t="s">
        <v>387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2"/>
    </row>
    <row r="36" spans="1:16" ht="30" x14ac:dyDescent="0.25">
      <c r="A36" s="244" t="s">
        <v>243</v>
      </c>
      <c r="B36" s="381" t="s">
        <v>238</v>
      </c>
      <c r="C36" s="246"/>
      <c r="D36" s="263" t="s">
        <v>387</v>
      </c>
      <c r="E36" s="264"/>
      <c r="F36" s="265"/>
      <c r="G36" s="265"/>
      <c r="H36" s="265"/>
      <c r="I36" s="265"/>
      <c r="J36" s="265"/>
      <c r="K36" s="265"/>
      <c r="L36" s="265"/>
      <c r="M36" s="265"/>
      <c r="N36" s="265"/>
      <c r="O36" s="266"/>
    </row>
    <row r="37" spans="1:16" ht="30" x14ac:dyDescent="0.25">
      <c r="A37" s="244" t="s">
        <v>245</v>
      </c>
      <c r="B37" s="381" t="s">
        <v>321</v>
      </c>
      <c r="C37" s="246"/>
      <c r="D37" s="359" t="s">
        <v>382</v>
      </c>
      <c r="E37" s="260"/>
      <c r="F37" s="260"/>
      <c r="G37" s="261"/>
      <c r="H37" s="261"/>
      <c r="I37" s="261"/>
      <c r="J37" s="261"/>
      <c r="K37" s="261"/>
      <c r="L37" s="261"/>
      <c r="M37" s="261"/>
      <c r="N37" s="261"/>
      <c r="O37" s="262"/>
      <c r="P37" s="360" t="s">
        <v>407</v>
      </c>
    </row>
    <row r="38" spans="1:16" x14ac:dyDescent="0.25">
      <c r="A38" s="244" t="s">
        <v>247</v>
      </c>
      <c r="B38" s="381" t="s">
        <v>241</v>
      </c>
      <c r="C38" s="246"/>
      <c r="D38" s="263" t="s">
        <v>379</v>
      </c>
      <c r="E38" s="264"/>
      <c r="F38" s="264"/>
      <c r="G38" s="265"/>
      <c r="H38" s="265"/>
      <c r="I38" s="265"/>
      <c r="J38" s="265"/>
      <c r="K38" s="265"/>
      <c r="L38" s="265"/>
      <c r="M38" s="265"/>
      <c r="N38" s="265"/>
      <c r="O38" s="266"/>
    </row>
    <row r="39" spans="1:16" ht="30" x14ac:dyDescent="0.25">
      <c r="A39" s="244" t="s">
        <v>249</v>
      </c>
      <c r="B39" s="381" t="s">
        <v>361</v>
      </c>
      <c r="C39" s="246"/>
      <c r="D39" s="260" t="s">
        <v>375</v>
      </c>
      <c r="E39" s="260" t="s">
        <v>383</v>
      </c>
      <c r="F39" s="261"/>
      <c r="G39" s="261"/>
      <c r="H39" s="261"/>
      <c r="I39" s="261"/>
      <c r="J39" s="261"/>
      <c r="K39" s="261"/>
      <c r="L39" s="261"/>
      <c r="M39" s="261"/>
      <c r="N39" s="261"/>
      <c r="O39" s="262"/>
    </row>
    <row r="40" spans="1:16" x14ac:dyDescent="0.25">
      <c r="A40" s="244" t="s">
        <v>342</v>
      </c>
      <c r="B40" s="381" t="s">
        <v>248</v>
      </c>
      <c r="C40" s="246"/>
      <c r="D40" s="264" t="s">
        <v>383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6"/>
    </row>
    <row r="41" spans="1:16" x14ac:dyDescent="0.25">
      <c r="A41" s="244" t="s">
        <v>343</v>
      </c>
      <c r="B41" s="381" t="s">
        <v>324</v>
      </c>
      <c r="C41" s="246"/>
      <c r="D41" s="264" t="s">
        <v>375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</row>
    <row r="42" spans="1:16" ht="18" customHeight="1" x14ac:dyDescent="0.25">
      <c r="A42" s="244" t="s">
        <v>344</v>
      </c>
      <c r="B42" s="381" t="s">
        <v>251</v>
      </c>
      <c r="C42" s="246"/>
      <c r="D42" s="267" t="s">
        <v>383</v>
      </c>
      <c r="E42" s="267"/>
      <c r="F42" s="261"/>
      <c r="G42" s="261"/>
      <c r="H42" s="261"/>
      <c r="I42" s="261"/>
      <c r="J42" s="261"/>
      <c r="K42" s="261"/>
      <c r="L42" s="261"/>
      <c r="M42" s="261"/>
      <c r="N42" s="261"/>
      <c r="O42" s="262"/>
    </row>
    <row r="43" spans="1:16" ht="27.75" customHeight="1" thickBot="1" x14ac:dyDescent="0.3">
      <c r="A43" s="244" t="s">
        <v>345</v>
      </c>
      <c r="B43" s="381" t="s">
        <v>323</v>
      </c>
      <c r="C43" s="269"/>
      <c r="D43" s="270" t="s">
        <v>383</v>
      </c>
      <c r="E43" s="270" t="s">
        <v>387</v>
      </c>
      <c r="F43" s="270"/>
      <c r="G43" s="270"/>
      <c r="H43" s="271"/>
      <c r="I43" s="271"/>
      <c r="J43" s="271"/>
      <c r="K43" s="272"/>
      <c r="L43" s="271"/>
      <c r="M43" s="271"/>
      <c r="N43" s="271"/>
      <c r="O43" s="273"/>
    </row>
    <row r="44" spans="1:16" ht="27.75" customHeight="1" x14ac:dyDescent="0.25">
      <c r="A44" s="244" t="s">
        <v>346</v>
      </c>
      <c r="B44" s="382" t="s">
        <v>280</v>
      </c>
      <c r="C44" s="269"/>
      <c r="D44" s="270" t="s">
        <v>383</v>
      </c>
      <c r="E44" s="270" t="s">
        <v>387</v>
      </c>
      <c r="F44" s="270"/>
      <c r="G44" s="270"/>
      <c r="H44" s="271"/>
      <c r="I44" s="271"/>
      <c r="J44" s="271"/>
      <c r="K44" s="272"/>
      <c r="L44" s="271"/>
      <c r="M44" s="271"/>
      <c r="N44" s="271"/>
      <c r="O44" s="273"/>
    </row>
    <row r="45" spans="1:16" ht="27.75" customHeight="1" x14ac:dyDescent="0.25">
      <c r="A45" s="244" t="s">
        <v>347</v>
      </c>
      <c r="B45" s="381" t="s">
        <v>256</v>
      </c>
      <c r="C45" s="269"/>
      <c r="D45" s="270" t="s">
        <v>387</v>
      </c>
      <c r="E45" s="270"/>
      <c r="F45" s="270"/>
      <c r="G45" s="270"/>
      <c r="H45" s="271"/>
      <c r="I45" s="271"/>
      <c r="J45" s="271"/>
      <c r="K45" s="272"/>
      <c r="L45" s="271"/>
      <c r="M45" s="271"/>
      <c r="N45" s="271"/>
      <c r="O45" s="273"/>
    </row>
    <row r="46" spans="1:16" ht="30" customHeight="1" x14ac:dyDescent="0.25">
      <c r="A46" s="244" t="s">
        <v>348</v>
      </c>
      <c r="B46" s="381" t="s">
        <v>266</v>
      </c>
      <c r="C46" s="269"/>
      <c r="D46" s="270" t="s">
        <v>368</v>
      </c>
      <c r="E46" s="270" t="s">
        <v>383</v>
      </c>
      <c r="F46" s="270"/>
      <c r="G46" s="271"/>
      <c r="H46" s="271"/>
      <c r="I46" s="271"/>
      <c r="J46" s="271"/>
      <c r="K46" s="272"/>
      <c r="L46" s="271"/>
      <c r="M46" s="271"/>
      <c r="N46" s="271"/>
      <c r="O46" s="273"/>
    </row>
    <row r="47" spans="1:16" ht="27.75" customHeight="1" x14ac:dyDescent="0.25">
      <c r="A47" s="244" t="s">
        <v>349</v>
      </c>
      <c r="B47" s="381" t="s">
        <v>270</v>
      </c>
      <c r="C47" s="246"/>
      <c r="D47" s="260" t="s">
        <v>385</v>
      </c>
      <c r="E47" s="260"/>
      <c r="F47" s="260"/>
      <c r="G47" s="261"/>
      <c r="H47" s="261"/>
      <c r="I47" s="261"/>
      <c r="J47" s="261"/>
      <c r="K47" s="261"/>
      <c r="L47" s="261"/>
      <c r="M47" s="261"/>
      <c r="N47" s="261"/>
      <c r="O47" s="262"/>
    </row>
    <row r="48" spans="1:16" ht="30.75" customHeight="1" x14ac:dyDescent="0.25">
      <c r="A48" s="244" t="s">
        <v>350</v>
      </c>
      <c r="B48" s="381" t="s">
        <v>272</v>
      </c>
      <c r="C48" s="246"/>
      <c r="D48" s="270" t="s">
        <v>383</v>
      </c>
      <c r="E48" s="270" t="s">
        <v>387</v>
      </c>
      <c r="F48" s="265"/>
      <c r="G48" s="265"/>
      <c r="H48" s="265"/>
      <c r="I48" s="265"/>
      <c r="J48" s="265"/>
      <c r="K48" s="265"/>
      <c r="L48" s="265"/>
      <c r="M48" s="265"/>
      <c r="N48" s="265"/>
      <c r="O48" s="266"/>
    </row>
    <row r="49" spans="1:15" ht="15.75" customHeight="1" thickBot="1" x14ac:dyDescent="0.3">
      <c r="A49" s="244" t="s">
        <v>351</v>
      </c>
      <c r="B49" s="381" t="s">
        <v>274</v>
      </c>
      <c r="C49" s="246"/>
      <c r="D49" s="268" t="s">
        <v>387</v>
      </c>
      <c r="E49" s="268"/>
      <c r="F49" s="268"/>
      <c r="G49" s="268"/>
      <c r="H49" s="265"/>
      <c r="I49" s="265"/>
      <c r="J49" s="265"/>
      <c r="K49" s="265"/>
      <c r="L49" s="265"/>
      <c r="M49" s="265"/>
      <c r="N49" s="265"/>
      <c r="O49" s="266"/>
    </row>
    <row r="50" spans="1:15" ht="28.5" customHeight="1" x14ac:dyDescent="0.25">
      <c r="A50" s="244" t="s">
        <v>352</v>
      </c>
      <c r="B50" s="382" t="s">
        <v>279</v>
      </c>
      <c r="C50" s="269"/>
      <c r="D50" s="274" t="s">
        <v>383</v>
      </c>
      <c r="E50" s="274"/>
      <c r="F50" s="274"/>
      <c r="G50" s="275"/>
      <c r="H50" s="275"/>
      <c r="I50" s="275"/>
      <c r="J50" s="275"/>
      <c r="K50" s="276"/>
      <c r="L50" s="275"/>
      <c r="M50" s="275"/>
      <c r="N50" s="275"/>
      <c r="O50" s="277"/>
    </row>
    <row r="51" spans="1:15" ht="26.25" customHeight="1" x14ac:dyDescent="0.25">
      <c r="A51" s="244" t="s">
        <v>353</v>
      </c>
      <c r="B51" s="383" t="s">
        <v>325</v>
      </c>
      <c r="C51" s="269"/>
      <c r="D51" s="270" t="s">
        <v>383</v>
      </c>
      <c r="E51" s="270" t="s">
        <v>387</v>
      </c>
      <c r="F51" s="270"/>
      <c r="G51" s="271"/>
      <c r="H51" s="271"/>
      <c r="I51" s="271"/>
      <c r="J51" s="271"/>
      <c r="K51" s="272"/>
      <c r="L51" s="271"/>
      <c r="M51" s="271"/>
      <c r="N51" s="271"/>
      <c r="O51" s="273"/>
    </row>
    <row r="52" spans="1:15" ht="26.25" customHeight="1" x14ac:dyDescent="0.25">
      <c r="A52" s="244" t="s">
        <v>354</v>
      </c>
      <c r="B52" s="383" t="s">
        <v>326</v>
      </c>
      <c r="C52" s="269"/>
      <c r="D52" s="270" t="s">
        <v>383</v>
      </c>
      <c r="E52" s="270" t="s">
        <v>387</v>
      </c>
      <c r="F52" s="270"/>
      <c r="G52" s="271"/>
      <c r="H52" s="271"/>
      <c r="I52" s="271"/>
      <c r="J52" s="271"/>
      <c r="K52" s="272"/>
      <c r="L52" s="271"/>
      <c r="M52" s="271"/>
      <c r="N52" s="271"/>
      <c r="O52" s="273"/>
    </row>
    <row r="53" spans="1:15" ht="27.75" customHeight="1" x14ac:dyDescent="0.25">
      <c r="A53" s="244" t="s">
        <v>355</v>
      </c>
      <c r="B53" s="381" t="s">
        <v>327</v>
      </c>
      <c r="C53" s="269"/>
      <c r="D53" s="270" t="s">
        <v>383</v>
      </c>
      <c r="E53" s="270" t="s">
        <v>387</v>
      </c>
      <c r="F53" s="270"/>
      <c r="G53" s="270"/>
      <c r="H53" s="271"/>
      <c r="I53" s="271"/>
      <c r="J53" s="271"/>
      <c r="K53" s="272"/>
      <c r="L53" s="271"/>
      <c r="M53" s="271"/>
      <c r="N53" s="271"/>
      <c r="O53" s="273"/>
    </row>
    <row r="54" spans="1:15" x14ac:dyDescent="0.25">
      <c r="A54" s="244" t="s">
        <v>356</v>
      </c>
      <c r="B54" s="381" t="s">
        <v>397</v>
      </c>
      <c r="C54" s="246"/>
      <c r="D54" s="270" t="s">
        <v>383</v>
      </c>
      <c r="E54" s="270" t="s">
        <v>387</v>
      </c>
      <c r="F54" s="278"/>
      <c r="G54" s="278"/>
      <c r="H54" s="261"/>
      <c r="I54" s="261"/>
      <c r="J54" s="261"/>
      <c r="K54" s="261"/>
      <c r="L54" s="261"/>
      <c r="M54" s="261"/>
      <c r="N54" s="261"/>
      <c r="O54" s="262"/>
    </row>
    <row r="55" spans="1:15" ht="30.75" customHeight="1" x14ac:dyDescent="0.25">
      <c r="A55" s="244" t="s">
        <v>357</v>
      </c>
      <c r="B55" s="381" t="s">
        <v>329</v>
      </c>
      <c r="C55" s="269"/>
      <c r="D55" s="274" t="s">
        <v>387</v>
      </c>
      <c r="E55" s="275"/>
      <c r="F55" s="275"/>
      <c r="G55" s="275"/>
      <c r="H55" s="275"/>
      <c r="I55" s="275"/>
      <c r="J55" s="275"/>
      <c r="K55" s="276"/>
      <c r="L55" s="275"/>
      <c r="M55" s="275"/>
      <c r="N55" s="275"/>
      <c r="O55" s="277"/>
    </row>
    <row r="56" spans="1:15" ht="31.5" customHeight="1" x14ac:dyDescent="0.25">
      <c r="A56" s="244" t="s">
        <v>358</v>
      </c>
      <c r="B56" s="381" t="s">
        <v>330</v>
      </c>
      <c r="C56" s="246"/>
      <c r="D56" s="260" t="s">
        <v>387</v>
      </c>
      <c r="E56" s="260"/>
      <c r="F56" s="260"/>
      <c r="G56" s="261"/>
      <c r="H56" s="261"/>
      <c r="I56" s="261"/>
      <c r="J56" s="261"/>
      <c r="K56" s="261"/>
      <c r="L56" s="261"/>
      <c r="M56" s="261"/>
      <c r="N56" s="261"/>
      <c r="O56" s="262"/>
    </row>
    <row r="57" spans="1:15" ht="30" x14ac:dyDescent="0.25">
      <c r="A57" s="244" t="s">
        <v>359</v>
      </c>
      <c r="B57" s="381" t="s">
        <v>331</v>
      </c>
      <c r="C57" s="279"/>
      <c r="D57" s="280" t="s">
        <v>387</v>
      </c>
      <c r="E57" s="260"/>
      <c r="F57" s="261"/>
      <c r="G57" s="261"/>
      <c r="H57" s="261"/>
      <c r="I57" s="261"/>
      <c r="J57" s="261"/>
      <c r="K57" s="261"/>
      <c r="L57" s="261"/>
      <c r="M57" s="261"/>
      <c r="N57" s="261"/>
      <c r="O57" s="262"/>
    </row>
    <row r="58" spans="1:15" x14ac:dyDescent="0.25">
      <c r="A58" s="244" t="s">
        <v>435</v>
      </c>
      <c r="B58" s="381" t="s">
        <v>434</v>
      </c>
      <c r="C58" s="246"/>
      <c r="D58" s="278" t="s">
        <v>387</v>
      </c>
      <c r="E58" s="278"/>
      <c r="F58" s="278"/>
      <c r="G58" s="278"/>
      <c r="H58" s="261"/>
      <c r="I58" s="261"/>
      <c r="J58" s="261"/>
      <c r="K58" s="261"/>
      <c r="L58" s="261"/>
      <c r="M58" s="261"/>
      <c r="N58" s="261"/>
      <c r="O58" s="262"/>
    </row>
    <row r="59" spans="1:15" ht="27.75" customHeight="1" x14ac:dyDescent="0.25">
      <c r="A59" s="244" t="s">
        <v>440</v>
      </c>
      <c r="B59" s="381" t="s">
        <v>335</v>
      </c>
      <c r="C59" s="269"/>
      <c r="D59" s="270" t="s">
        <v>387</v>
      </c>
      <c r="E59" s="270"/>
      <c r="F59" s="270"/>
      <c r="G59" s="270"/>
      <c r="H59" s="271"/>
      <c r="I59" s="271"/>
      <c r="J59" s="271"/>
      <c r="K59" s="272"/>
      <c r="L59" s="271"/>
      <c r="M59" s="271"/>
      <c r="N59" s="271"/>
      <c r="O59" s="273"/>
    </row>
    <row r="60" spans="1:15" ht="27.75" customHeight="1" x14ac:dyDescent="0.25">
      <c r="A60" s="244" t="s">
        <v>250</v>
      </c>
      <c r="B60" s="384" t="s">
        <v>332</v>
      </c>
      <c r="C60" s="269"/>
      <c r="D60" s="270" t="s">
        <v>390</v>
      </c>
      <c r="E60" s="270" t="s">
        <v>391</v>
      </c>
      <c r="F60" s="270" t="s">
        <v>420</v>
      </c>
      <c r="G60" s="270"/>
      <c r="H60" s="271"/>
      <c r="I60" s="271"/>
      <c r="J60" s="271"/>
      <c r="K60" s="272"/>
      <c r="L60" s="271"/>
      <c r="M60" s="271"/>
      <c r="N60" s="271"/>
      <c r="O60" s="273"/>
    </row>
    <row r="61" spans="1:15" ht="27.75" customHeight="1" x14ac:dyDescent="0.25">
      <c r="A61" s="244" t="s">
        <v>252</v>
      </c>
      <c r="B61" s="381" t="s">
        <v>398</v>
      </c>
      <c r="C61" s="269"/>
      <c r="D61" s="270" t="s">
        <v>390</v>
      </c>
      <c r="E61" s="270" t="s">
        <v>391</v>
      </c>
      <c r="F61" s="270" t="s">
        <v>392</v>
      </c>
      <c r="G61" s="270" t="s">
        <v>393</v>
      </c>
      <c r="H61" s="270" t="s">
        <v>420</v>
      </c>
      <c r="I61" s="271"/>
      <c r="J61" s="271"/>
      <c r="K61" s="272"/>
      <c r="L61" s="271"/>
      <c r="M61" s="271"/>
      <c r="N61" s="271"/>
      <c r="O61" s="273"/>
    </row>
    <row r="62" spans="1:15" ht="27.75" customHeight="1" x14ac:dyDescent="0.25">
      <c r="A62" s="244" t="s">
        <v>253</v>
      </c>
      <c r="B62" s="384" t="s">
        <v>399</v>
      </c>
      <c r="C62" s="269"/>
      <c r="D62" s="270" t="s">
        <v>390</v>
      </c>
      <c r="E62" s="270" t="s">
        <v>391</v>
      </c>
      <c r="F62" s="270"/>
      <c r="G62" s="270"/>
      <c r="H62" s="271"/>
      <c r="I62" s="271"/>
      <c r="J62" s="271"/>
      <c r="K62" s="272"/>
      <c r="L62" s="271"/>
      <c r="M62" s="271"/>
      <c r="N62" s="271"/>
      <c r="O62" s="273"/>
    </row>
    <row r="63" spans="1:15" ht="27.75" customHeight="1" x14ac:dyDescent="0.25">
      <c r="A63" s="244" t="s">
        <v>254</v>
      </c>
      <c r="B63" s="384" t="s">
        <v>336</v>
      </c>
      <c r="C63" s="269"/>
      <c r="D63" s="270" t="s">
        <v>390</v>
      </c>
      <c r="E63" s="270" t="s">
        <v>391</v>
      </c>
      <c r="F63" s="270" t="s">
        <v>420</v>
      </c>
      <c r="G63" s="270"/>
      <c r="H63" s="271"/>
      <c r="I63" s="271"/>
      <c r="J63" s="271"/>
      <c r="K63" s="272"/>
      <c r="L63" s="271"/>
      <c r="M63" s="271"/>
      <c r="N63" s="271"/>
      <c r="O63" s="273"/>
    </row>
    <row r="64" spans="1:15" ht="21" customHeight="1" x14ac:dyDescent="0.25">
      <c r="A64" s="244" t="s">
        <v>255</v>
      </c>
      <c r="B64" s="381" t="s">
        <v>337</v>
      </c>
      <c r="C64" s="269"/>
      <c r="D64" s="270" t="s">
        <v>390</v>
      </c>
      <c r="E64" s="270" t="s">
        <v>391</v>
      </c>
      <c r="F64" s="270"/>
      <c r="G64" s="275"/>
      <c r="H64" s="275"/>
      <c r="I64" s="275"/>
      <c r="J64" s="275"/>
      <c r="K64" s="276"/>
      <c r="L64" s="275"/>
      <c r="M64" s="275"/>
      <c r="N64" s="275"/>
      <c r="O64" s="277"/>
    </row>
    <row r="65" spans="1:16" ht="30" customHeight="1" x14ac:dyDescent="0.25">
      <c r="A65" s="244" t="s">
        <v>257</v>
      </c>
      <c r="B65" s="384" t="s">
        <v>400</v>
      </c>
      <c r="C65" s="246"/>
      <c r="D65" s="270" t="s">
        <v>390</v>
      </c>
      <c r="E65" s="270" t="s">
        <v>391</v>
      </c>
      <c r="F65" s="270" t="s">
        <v>420</v>
      </c>
      <c r="G65" s="265"/>
      <c r="H65" s="265"/>
      <c r="I65" s="265"/>
      <c r="J65" s="265"/>
      <c r="K65" s="265"/>
      <c r="L65" s="265"/>
      <c r="M65" s="265"/>
      <c r="N65" s="265"/>
      <c r="O65" s="266"/>
    </row>
    <row r="66" spans="1:16" ht="30" customHeight="1" x14ac:dyDescent="0.25">
      <c r="A66" s="244" t="s">
        <v>258</v>
      </c>
      <c r="B66" s="385" t="s">
        <v>415</v>
      </c>
      <c r="C66" s="269"/>
      <c r="D66" s="270" t="s">
        <v>370</v>
      </c>
      <c r="E66" s="270" t="s">
        <v>373</v>
      </c>
      <c r="F66" s="270"/>
      <c r="G66" s="271"/>
      <c r="H66" s="271"/>
      <c r="I66" s="271"/>
      <c r="J66" s="271"/>
      <c r="K66" s="272"/>
      <c r="L66" s="271"/>
      <c r="M66" s="271"/>
      <c r="N66" s="271"/>
      <c r="O66" s="273"/>
    </row>
    <row r="67" spans="1:16" ht="43.5" customHeight="1" x14ac:dyDescent="0.25">
      <c r="A67" s="244" t="s">
        <v>259</v>
      </c>
      <c r="B67" s="384" t="s">
        <v>401</v>
      </c>
      <c r="C67" s="246"/>
      <c r="D67" s="270" t="s">
        <v>390</v>
      </c>
      <c r="E67" s="270" t="s">
        <v>391</v>
      </c>
      <c r="F67" s="270" t="s">
        <v>393</v>
      </c>
      <c r="G67" s="265"/>
      <c r="H67" s="265"/>
      <c r="I67" s="265"/>
      <c r="J67" s="265"/>
      <c r="K67" s="265"/>
      <c r="L67" s="265"/>
      <c r="M67" s="265"/>
      <c r="N67" s="265"/>
      <c r="O67" s="266"/>
    </row>
    <row r="68" spans="1:16" ht="30.75" thickBot="1" x14ac:dyDescent="0.3">
      <c r="A68" s="244" t="s">
        <v>260</v>
      </c>
      <c r="B68" s="384" t="s">
        <v>273</v>
      </c>
      <c r="C68" s="246"/>
      <c r="D68" s="270" t="s">
        <v>390</v>
      </c>
      <c r="E68" s="270" t="s">
        <v>391</v>
      </c>
      <c r="F68" s="270" t="s">
        <v>392</v>
      </c>
      <c r="G68" s="270" t="s">
        <v>393</v>
      </c>
      <c r="H68" s="270" t="s">
        <v>420</v>
      </c>
      <c r="I68" s="265"/>
      <c r="J68" s="265"/>
      <c r="K68" s="265"/>
      <c r="L68" s="265"/>
      <c r="M68" s="265"/>
      <c r="N68" s="265"/>
      <c r="O68" s="266"/>
    </row>
    <row r="69" spans="1:16" ht="30" customHeight="1" thickBot="1" x14ac:dyDescent="0.3">
      <c r="A69" s="244" t="s">
        <v>261</v>
      </c>
      <c r="B69" s="386" t="s">
        <v>338</v>
      </c>
      <c r="C69" s="269"/>
      <c r="D69" s="270" t="s">
        <v>390</v>
      </c>
      <c r="E69" s="270" t="s">
        <v>391</v>
      </c>
      <c r="F69" s="270"/>
      <c r="G69" s="274"/>
      <c r="H69" s="274"/>
      <c r="I69" s="274"/>
      <c r="J69" s="274"/>
      <c r="K69" s="276"/>
      <c r="L69" s="275"/>
      <c r="M69" s="275"/>
      <c r="N69" s="275"/>
      <c r="O69" s="277"/>
    </row>
    <row r="70" spans="1:16" ht="29.25" customHeight="1" x14ac:dyDescent="0.25">
      <c r="A70" s="244" t="s">
        <v>262</v>
      </c>
      <c r="B70" s="386" t="s">
        <v>339</v>
      </c>
      <c r="C70" s="246"/>
      <c r="D70" s="270" t="s">
        <v>390</v>
      </c>
      <c r="E70" s="270" t="s">
        <v>391</v>
      </c>
      <c r="F70" s="270" t="s">
        <v>420</v>
      </c>
      <c r="G70" s="265"/>
      <c r="H70" s="265"/>
      <c r="I70" s="265"/>
      <c r="J70" s="265"/>
      <c r="K70" s="265"/>
      <c r="L70" s="265"/>
      <c r="M70" s="265"/>
      <c r="N70" s="265"/>
      <c r="O70" s="266"/>
    </row>
    <row r="71" spans="1:16" ht="21.75" customHeight="1" x14ac:dyDescent="0.25">
      <c r="A71" s="244" t="s">
        <v>264</v>
      </c>
      <c r="B71" s="381" t="s">
        <v>231</v>
      </c>
      <c r="C71" s="246"/>
      <c r="D71" s="238" t="s">
        <v>410</v>
      </c>
      <c r="E71" s="361"/>
      <c r="F71" s="255"/>
      <c r="G71" s="255"/>
      <c r="H71" s="246"/>
      <c r="I71" s="246"/>
      <c r="J71" s="246"/>
      <c r="K71" s="246"/>
      <c r="L71" s="246"/>
      <c r="M71" s="246"/>
      <c r="N71" s="246"/>
      <c r="O71" s="247"/>
      <c r="P71" s="360" t="s">
        <v>411</v>
      </c>
    </row>
    <row r="72" spans="1:16" x14ac:dyDescent="0.25">
      <c r="A72" s="244" t="s">
        <v>265</v>
      </c>
      <c r="B72" s="381" t="s">
        <v>340</v>
      </c>
      <c r="C72" s="246"/>
      <c r="D72" s="260" t="s">
        <v>389</v>
      </c>
      <c r="E72" s="260"/>
      <c r="F72" s="261"/>
      <c r="G72" s="261"/>
      <c r="H72" s="261"/>
      <c r="I72" s="261"/>
      <c r="J72" s="261"/>
      <c r="K72" s="261"/>
      <c r="L72" s="261"/>
      <c r="M72" s="261"/>
      <c r="N72" s="261"/>
      <c r="O72" s="262"/>
    </row>
    <row r="73" spans="1:16" x14ac:dyDescent="0.25">
      <c r="A73" s="244" t="s">
        <v>267</v>
      </c>
      <c r="B73" s="381" t="s">
        <v>244</v>
      </c>
      <c r="C73" s="246"/>
      <c r="D73" s="268" t="s">
        <v>389</v>
      </c>
      <c r="E73" s="268"/>
      <c r="F73" s="265"/>
      <c r="G73" s="265"/>
      <c r="H73" s="265"/>
      <c r="I73" s="265"/>
      <c r="J73" s="265"/>
      <c r="K73" s="265"/>
      <c r="L73" s="265"/>
      <c r="M73" s="265"/>
      <c r="N73" s="265"/>
      <c r="O73" s="266"/>
    </row>
    <row r="74" spans="1:16" x14ac:dyDescent="0.25">
      <c r="A74" s="244" t="s">
        <v>268</v>
      </c>
      <c r="B74" s="381" t="s">
        <v>246</v>
      </c>
      <c r="C74" s="246"/>
      <c r="D74" s="278" t="s">
        <v>389</v>
      </c>
      <c r="E74" s="278"/>
      <c r="F74" s="278"/>
      <c r="G74" s="278"/>
      <c r="H74" s="261"/>
      <c r="I74" s="261"/>
      <c r="J74" s="261"/>
      <c r="K74" s="261"/>
      <c r="L74" s="261"/>
      <c r="M74" s="261"/>
      <c r="N74" s="261"/>
      <c r="O74" s="262"/>
    </row>
    <row r="75" spans="1:16" ht="26.25" customHeight="1" x14ac:dyDescent="0.25">
      <c r="A75" s="244" t="s">
        <v>269</v>
      </c>
      <c r="B75" s="387" t="s">
        <v>417</v>
      </c>
      <c r="C75" s="246"/>
      <c r="D75" s="268" t="s">
        <v>393</v>
      </c>
      <c r="E75" s="268" t="s">
        <v>420</v>
      </c>
      <c r="F75" s="268"/>
      <c r="G75" s="265"/>
      <c r="H75" s="265"/>
      <c r="I75" s="265"/>
      <c r="J75" s="265"/>
      <c r="K75" s="265"/>
      <c r="L75" s="265"/>
      <c r="M75" s="265"/>
      <c r="N75" s="265"/>
      <c r="O75" s="266"/>
    </row>
    <row r="76" spans="1:16" ht="26.25" customHeight="1" x14ac:dyDescent="0.25">
      <c r="A76" s="244" t="s">
        <v>271</v>
      </c>
      <c r="B76" s="388" t="s">
        <v>418</v>
      </c>
      <c r="C76" s="246"/>
      <c r="D76" s="268" t="s">
        <v>393</v>
      </c>
      <c r="E76" s="268" t="s">
        <v>420</v>
      </c>
      <c r="F76" s="268"/>
      <c r="G76" s="265"/>
      <c r="H76" s="265"/>
      <c r="I76" s="265"/>
      <c r="J76" s="265"/>
      <c r="K76" s="265"/>
      <c r="L76" s="265"/>
      <c r="M76" s="265"/>
      <c r="N76" s="265"/>
      <c r="O76" s="266"/>
    </row>
    <row r="77" spans="1:16" ht="26.25" customHeight="1" x14ac:dyDescent="0.25">
      <c r="A77" s="244" t="s">
        <v>432</v>
      </c>
      <c r="B77" s="389" t="s">
        <v>416</v>
      </c>
      <c r="C77" s="269"/>
      <c r="D77" s="270" t="s">
        <v>393</v>
      </c>
      <c r="E77" s="270" t="s">
        <v>420</v>
      </c>
      <c r="F77" s="270"/>
      <c r="G77" s="271"/>
      <c r="H77" s="271"/>
      <c r="I77" s="271"/>
      <c r="J77" s="271"/>
      <c r="K77" s="272"/>
      <c r="L77" s="271"/>
      <c r="M77" s="271"/>
      <c r="N77" s="271"/>
      <c r="O77" s="273"/>
    </row>
    <row r="78" spans="1:16" ht="27.75" customHeight="1" thickBot="1" x14ac:dyDescent="0.3">
      <c r="A78" s="244" t="s">
        <v>433</v>
      </c>
      <c r="B78" s="381" t="s">
        <v>322</v>
      </c>
      <c r="C78" s="246"/>
      <c r="D78" s="268" t="s">
        <v>391</v>
      </c>
      <c r="E78" s="268" t="s">
        <v>436</v>
      </c>
      <c r="F78" s="268" t="s">
        <v>420</v>
      </c>
      <c r="G78" s="268"/>
      <c r="H78" s="265"/>
      <c r="I78" s="265"/>
      <c r="J78" s="265"/>
      <c r="K78" s="265"/>
      <c r="L78" s="265"/>
      <c r="M78" s="265"/>
      <c r="N78" s="265"/>
      <c r="O78" s="266"/>
    </row>
    <row r="79" spans="1:16" ht="33" customHeight="1" x14ac:dyDescent="0.25">
      <c r="A79" s="281" t="s">
        <v>402</v>
      </c>
      <c r="B79" s="386" t="s">
        <v>363</v>
      </c>
      <c r="C79" s="269"/>
      <c r="D79" s="270" t="s">
        <v>390</v>
      </c>
      <c r="E79" s="270" t="s">
        <v>391</v>
      </c>
      <c r="F79" s="270"/>
      <c r="G79" s="275"/>
      <c r="H79" s="275"/>
      <c r="I79" s="275"/>
      <c r="J79" s="275"/>
      <c r="K79" s="276"/>
      <c r="L79" s="275"/>
      <c r="M79" s="275"/>
      <c r="N79" s="275"/>
      <c r="O79" s="277"/>
    </row>
    <row r="80" spans="1:16" ht="29.25" customHeight="1" thickBot="1" x14ac:dyDescent="0.3">
      <c r="A80" s="281" t="s">
        <v>403</v>
      </c>
      <c r="B80" s="381" t="s">
        <v>341</v>
      </c>
      <c r="C80" s="246"/>
      <c r="D80" s="270" t="s">
        <v>390</v>
      </c>
      <c r="E80" s="270" t="s">
        <v>391</v>
      </c>
      <c r="F80" s="270" t="s">
        <v>420</v>
      </c>
      <c r="G80" s="265"/>
      <c r="H80" s="265"/>
      <c r="I80" s="265"/>
      <c r="J80" s="265"/>
      <c r="K80" s="265"/>
      <c r="L80" s="265"/>
      <c r="M80" s="265"/>
      <c r="N80" s="265"/>
      <c r="O80" s="266"/>
    </row>
    <row r="81" spans="1:15" ht="33.75" customHeight="1" x14ac:dyDescent="0.25">
      <c r="A81" s="281" t="s">
        <v>404</v>
      </c>
      <c r="B81" s="386" t="s">
        <v>364</v>
      </c>
      <c r="C81" s="269"/>
      <c r="D81" s="270" t="s">
        <v>390</v>
      </c>
      <c r="E81" s="270" t="s">
        <v>391</v>
      </c>
      <c r="F81" s="270"/>
      <c r="G81" s="274"/>
      <c r="H81" s="274"/>
      <c r="I81" s="274"/>
      <c r="J81" s="274"/>
      <c r="K81" s="276"/>
      <c r="L81" s="275"/>
      <c r="M81" s="275"/>
      <c r="N81" s="275"/>
      <c r="O81" s="277"/>
    </row>
    <row r="82" spans="1:15" ht="29.25" customHeight="1" x14ac:dyDescent="0.25">
      <c r="A82" s="281" t="s">
        <v>405</v>
      </c>
      <c r="B82" s="381" t="s">
        <v>278</v>
      </c>
      <c r="C82" s="246"/>
      <c r="D82" s="268" t="s">
        <v>381</v>
      </c>
      <c r="E82" s="268"/>
      <c r="F82" s="265"/>
      <c r="G82" s="265"/>
      <c r="H82" s="265"/>
      <c r="I82" s="265"/>
      <c r="J82" s="265"/>
      <c r="K82" s="265"/>
      <c r="L82" s="265"/>
      <c r="M82" s="265"/>
      <c r="N82" s="265"/>
      <c r="O82" s="266"/>
    </row>
    <row r="83" spans="1:15" ht="31.5" hidden="1" customHeight="1" x14ac:dyDescent="0.25">
      <c r="A83" s="244"/>
      <c r="B83" s="282"/>
      <c r="C83" s="246"/>
      <c r="D83" s="260"/>
      <c r="E83" s="260"/>
      <c r="F83" s="260"/>
      <c r="G83" s="261"/>
      <c r="H83" s="261"/>
      <c r="I83" s="261"/>
      <c r="J83" s="261"/>
      <c r="K83" s="261"/>
      <c r="L83" s="261"/>
      <c r="M83" s="261"/>
      <c r="N83" s="261"/>
      <c r="O83" s="262"/>
    </row>
    <row r="84" spans="1:15" ht="18.75" hidden="1" customHeight="1" x14ac:dyDescent="0.25">
      <c r="A84" s="281"/>
      <c r="B84" s="282"/>
      <c r="C84" s="246"/>
      <c r="D84" s="268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6"/>
    </row>
    <row r="85" spans="1:15" ht="19.5" hidden="1" customHeight="1" x14ac:dyDescent="0.25">
      <c r="A85" s="281"/>
      <c r="B85" s="283"/>
      <c r="C85" s="269"/>
      <c r="D85" s="274"/>
      <c r="E85" s="275"/>
      <c r="F85" s="275"/>
      <c r="G85" s="275"/>
      <c r="H85" s="275"/>
      <c r="I85" s="275"/>
      <c r="J85" s="275"/>
      <c r="K85" s="276"/>
      <c r="L85" s="275"/>
      <c r="M85" s="275"/>
      <c r="N85" s="275"/>
      <c r="O85" s="277"/>
    </row>
    <row r="86" spans="1:15" hidden="1" x14ac:dyDescent="0.25">
      <c r="A86" s="281"/>
      <c r="B86" s="282"/>
      <c r="C86" s="246"/>
      <c r="D86" s="268"/>
      <c r="E86" s="268"/>
      <c r="F86" s="268"/>
      <c r="G86" s="268"/>
      <c r="H86" s="265"/>
      <c r="I86" s="265"/>
      <c r="J86" s="265"/>
      <c r="K86" s="265"/>
      <c r="L86" s="265"/>
      <c r="M86" s="265"/>
      <c r="N86" s="265"/>
      <c r="O86" s="266"/>
    </row>
    <row r="87" spans="1:15" hidden="1" x14ac:dyDescent="0.25">
      <c r="A87" s="281"/>
      <c r="B87" s="282"/>
      <c r="C87" s="279"/>
      <c r="D87" s="280"/>
      <c r="E87" s="260"/>
      <c r="F87" s="261"/>
      <c r="G87" s="261"/>
      <c r="H87" s="261"/>
      <c r="I87" s="261"/>
      <c r="J87" s="261"/>
      <c r="K87" s="261"/>
      <c r="L87" s="261"/>
      <c r="M87" s="261"/>
      <c r="N87" s="261"/>
      <c r="O87" s="262"/>
    </row>
    <row r="88" spans="1:15" ht="18.75" hidden="1" customHeight="1" x14ac:dyDescent="0.25">
      <c r="A88" s="281"/>
      <c r="B88" s="282"/>
      <c r="C88" s="246"/>
      <c r="D88" s="268"/>
      <c r="E88" s="268"/>
      <c r="F88" s="268"/>
      <c r="G88" s="268"/>
      <c r="H88" s="265"/>
      <c r="I88" s="265"/>
      <c r="J88" s="265"/>
      <c r="K88" s="265"/>
      <c r="L88" s="265"/>
      <c r="M88" s="265"/>
      <c r="N88" s="265"/>
      <c r="O88" s="266"/>
    </row>
    <row r="89" spans="1:15" ht="28.5" hidden="1" customHeight="1" x14ac:dyDescent="0.25">
      <c r="A89" s="281"/>
      <c r="B89" s="283"/>
      <c r="C89" s="269"/>
      <c r="D89" s="274"/>
      <c r="E89" s="274"/>
      <c r="F89" s="274"/>
      <c r="G89" s="275"/>
      <c r="H89" s="275"/>
      <c r="I89" s="275"/>
      <c r="J89" s="275"/>
      <c r="K89" s="276"/>
      <c r="L89" s="275"/>
      <c r="M89" s="275"/>
      <c r="N89" s="275"/>
      <c r="O89" s="277"/>
    </row>
    <row r="90" spans="1:15" ht="18.75" hidden="1" customHeight="1" x14ac:dyDescent="0.25">
      <c r="A90" s="281"/>
      <c r="B90" s="282"/>
      <c r="C90" s="246"/>
      <c r="D90" s="268"/>
      <c r="E90" s="268"/>
      <c r="F90" s="268"/>
      <c r="G90" s="265"/>
      <c r="H90" s="265"/>
      <c r="I90" s="265"/>
      <c r="J90" s="265"/>
      <c r="K90" s="265"/>
      <c r="L90" s="265"/>
      <c r="M90" s="265"/>
      <c r="N90" s="265"/>
      <c r="O90" s="266"/>
    </row>
    <row r="91" spans="1:15" ht="31.5" hidden="1" customHeight="1" x14ac:dyDescent="0.25">
      <c r="A91" s="281"/>
      <c r="B91" s="283"/>
      <c r="C91" s="269"/>
      <c r="D91" s="274"/>
      <c r="E91" s="274"/>
      <c r="F91" s="274"/>
      <c r="G91" s="274"/>
      <c r="H91" s="274"/>
      <c r="I91" s="274"/>
      <c r="J91" s="274"/>
      <c r="K91" s="276"/>
      <c r="L91" s="275"/>
      <c r="M91" s="275"/>
      <c r="N91" s="275"/>
      <c r="O91" s="277"/>
    </row>
    <row r="92" spans="1:15" ht="29.25" hidden="1" customHeight="1" x14ac:dyDescent="0.25">
      <c r="A92" s="281"/>
      <c r="B92" s="284"/>
      <c r="C92" s="246"/>
      <c r="D92" s="268"/>
      <c r="E92" s="268"/>
      <c r="F92" s="265"/>
      <c r="G92" s="265"/>
      <c r="H92" s="265"/>
      <c r="I92" s="265"/>
      <c r="J92" s="265"/>
      <c r="K92" s="265"/>
      <c r="L92" s="265"/>
      <c r="M92" s="265"/>
      <c r="N92" s="265"/>
      <c r="O92" s="266"/>
    </row>
    <row r="93" spans="1:15" ht="31.5" hidden="1" customHeight="1" x14ac:dyDescent="0.25">
      <c r="A93" s="281"/>
      <c r="B93" s="282"/>
      <c r="C93" s="246"/>
      <c r="D93" s="260"/>
      <c r="E93" s="260"/>
      <c r="F93" s="260"/>
      <c r="G93" s="261"/>
      <c r="H93" s="261"/>
      <c r="I93" s="261"/>
      <c r="J93" s="261"/>
      <c r="K93" s="261"/>
      <c r="L93" s="261"/>
      <c r="M93" s="261"/>
      <c r="N93" s="261"/>
      <c r="O93" s="262"/>
    </row>
    <row r="94" spans="1:15" ht="46.5" hidden="1" customHeight="1" x14ac:dyDescent="0.25">
      <c r="A94" s="281"/>
      <c r="B94" s="282"/>
      <c r="C94" s="246"/>
      <c r="D94" s="268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6"/>
    </row>
    <row r="95" spans="1:15" ht="19.5" hidden="1" customHeight="1" x14ac:dyDescent="0.25">
      <c r="A95" s="281"/>
      <c r="B95" s="283"/>
      <c r="C95" s="269"/>
      <c r="D95" s="274"/>
      <c r="E95" s="275"/>
      <c r="F95" s="275"/>
      <c r="G95" s="275"/>
      <c r="H95" s="275"/>
      <c r="I95" s="275"/>
      <c r="J95" s="275"/>
      <c r="K95" s="276"/>
      <c r="L95" s="275"/>
      <c r="M95" s="275"/>
      <c r="N95" s="275"/>
      <c r="O95" s="277"/>
    </row>
    <row r="96" spans="1:15" ht="18.75" hidden="1" customHeight="1" x14ac:dyDescent="0.25">
      <c r="A96" s="281"/>
      <c r="B96" s="282"/>
      <c r="C96" s="246"/>
      <c r="D96" s="268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6"/>
    </row>
    <row r="97" spans="1:15" ht="28.5" hidden="1" customHeight="1" x14ac:dyDescent="0.25">
      <c r="A97" s="281"/>
      <c r="B97" s="283"/>
      <c r="C97" s="269"/>
      <c r="D97" s="274"/>
      <c r="E97" s="275"/>
      <c r="F97" s="275"/>
      <c r="G97" s="275"/>
      <c r="H97" s="275"/>
      <c r="I97" s="275"/>
      <c r="J97" s="275"/>
      <c r="K97" s="276"/>
      <c r="L97" s="275"/>
      <c r="M97" s="275"/>
      <c r="N97" s="275"/>
      <c r="O97" s="277"/>
    </row>
    <row r="98" spans="1:15" ht="30.75" hidden="1" customHeight="1" x14ac:dyDescent="0.25">
      <c r="A98" s="281"/>
      <c r="B98" s="285"/>
      <c r="C98" s="269"/>
      <c r="D98" s="270"/>
      <c r="E98" s="271"/>
      <c r="F98" s="271"/>
      <c r="G98" s="271"/>
      <c r="H98" s="271"/>
      <c r="I98" s="271"/>
      <c r="J98" s="271"/>
      <c r="K98" s="265"/>
      <c r="L98" s="271"/>
      <c r="M98" s="271"/>
      <c r="N98" s="271"/>
      <c r="O98" s="273"/>
    </row>
    <row r="99" spans="1:15" ht="26.25" hidden="1" customHeight="1" x14ac:dyDescent="0.25">
      <c r="A99" s="281"/>
      <c r="B99" s="283"/>
      <c r="C99" s="269"/>
      <c r="D99" s="274"/>
      <c r="E99" s="274"/>
      <c r="F99" s="274"/>
      <c r="G99" s="274"/>
      <c r="H99" s="274"/>
      <c r="I99" s="274"/>
      <c r="J99" s="274"/>
      <c r="K99" s="276"/>
      <c r="L99" s="275"/>
      <c r="M99" s="275"/>
      <c r="N99" s="275"/>
      <c r="O99" s="277"/>
    </row>
    <row r="100" spans="1:15" ht="29.25" hidden="1" customHeight="1" x14ac:dyDescent="0.25">
      <c r="A100" s="281"/>
      <c r="B100" s="284"/>
      <c r="C100" s="246"/>
      <c r="D100" s="268"/>
      <c r="E100" s="268"/>
      <c r="F100" s="265"/>
      <c r="G100" s="265"/>
      <c r="H100" s="265"/>
      <c r="I100" s="265"/>
      <c r="J100" s="265"/>
      <c r="K100" s="265"/>
      <c r="L100" s="265"/>
      <c r="M100" s="265"/>
      <c r="N100" s="265"/>
      <c r="O100" s="266"/>
    </row>
    <row r="101" spans="1:15" ht="31.5" hidden="1" customHeight="1" x14ac:dyDescent="0.25">
      <c r="A101" s="281"/>
      <c r="B101" s="282"/>
      <c r="C101" s="246"/>
      <c r="D101" s="260"/>
      <c r="E101" s="260"/>
      <c r="F101" s="260"/>
      <c r="G101" s="261"/>
      <c r="H101" s="261"/>
      <c r="I101" s="261"/>
      <c r="J101" s="261"/>
      <c r="K101" s="261"/>
      <c r="L101" s="261"/>
      <c r="M101" s="261"/>
      <c r="N101" s="261"/>
      <c r="O101" s="262"/>
    </row>
    <row r="102" spans="1:15" ht="29.25" customHeight="1" x14ac:dyDescent="0.25">
      <c r="A102" s="281"/>
      <c r="B102" s="282" t="s">
        <v>33</v>
      </c>
      <c r="C102" s="246"/>
      <c r="D102" s="268" t="s">
        <v>379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6"/>
    </row>
    <row r="103" spans="1:15" ht="19.5" hidden="1" customHeight="1" x14ac:dyDescent="0.25">
      <c r="A103" s="281"/>
      <c r="B103" s="283"/>
      <c r="C103" s="269"/>
      <c r="D103" s="274"/>
      <c r="E103" s="275"/>
      <c r="F103" s="275"/>
      <c r="G103" s="275"/>
      <c r="H103" s="275"/>
      <c r="I103" s="275"/>
      <c r="J103" s="275"/>
      <c r="K103" s="276"/>
      <c r="L103" s="275"/>
      <c r="M103" s="275"/>
      <c r="N103" s="275"/>
      <c r="O103" s="277"/>
    </row>
    <row r="104" spans="1:15" ht="18.75" hidden="1" customHeight="1" x14ac:dyDescent="0.25">
      <c r="A104" s="281"/>
      <c r="B104" s="282"/>
      <c r="C104" s="246"/>
      <c r="D104" s="268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6"/>
    </row>
    <row r="105" spans="1:15" ht="19.5" hidden="1" customHeight="1" x14ac:dyDescent="0.25">
      <c r="A105" s="281"/>
      <c r="B105" s="283"/>
      <c r="C105" s="269"/>
      <c r="D105" s="274"/>
      <c r="E105" s="275"/>
      <c r="F105" s="275"/>
      <c r="G105" s="275"/>
      <c r="H105" s="275"/>
      <c r="I105" s="275"/>
      <c r="J105" s="275"/>
      <c r="K105" s="276"/>
      <c r="L105" s="275"/>
      <c r="M105" s="275"/>
      <c r="N105" s="275"/>
      <c r="O105" s="277"/>
    </row>
    <row r="106" spans="1:15" ht="30.75" hidden="1" customHeight="1" x14ac:dyDescent="0.25">
      <c r="A106" s="281"/>
      <c r="B106" s="285"/>
      <c r="C106" s="269"/>
      <c r="D106" s="270"/>
      <c r="E106" s="271"/>
      <c r="F106" s="271"/>
      <c r="G106" s="271"/>
      <c r="H106" s="271"/>
      <c r="I106" s="271"/>
      <c r="J106" s="271"/>
      <c r="K106" s="265"/>
      <c r="L106" s="271"/>
      <c r="M106" s="271"/>
      <c r="N106" s="271"/>
      <c r="O106" s="273"/>
    </row>
    <row r="107" spans="1:15" ht="19.5" hidden="1" customHeight="1" x14ac:dyDescent="0.25">
      <c r="A107" s="281"/>
      <c r="B107" s="283"/>
      <c r="C107" s="269"/>
      <c r="D107" s="274"/>
      <c r="E107" s="274"/>
      <c r="F107" s="274"/>
      <c r="G107" s="274"/>
      <c r="H107" s="274"/>
      <c r="I107" s="274"/>
      <c r="J107" s="274"/>
      <c r="K107" s="276"/>
      <c r="L107" s="275"/>
      <c r="M107" s="275"/>
      <c r="N107" s="275"/>
      <c r="O107" s="277"/>
    </row>
    <row r="108" spans="1:15" ht="29.25" hidden="1" customHeight="1" x14ac:dyDescent="0.25">
      <c r="A108" s="281"/>
      <c r="B108" s="284"/>
      <c r="C108" s="246"/>
      <c r="D108" s="268"/>
      <c r="E108" s="268"/>
      <c r="F108" s="265"/>
      <c r="G108" s="265"/>
      <c r="H108" s="265"/>
      <c r="I108" s="265"/>
      <c r="J108" s="265"/>
      <c r="K108" s="265"/>
      <c r="L108" s="265"/>
      <c r="M108" s="265"/>
      <c r="N108" s="265"/>
      <c r="O108" s="266"/>
    </row>
    <row r="109" spans="1:15" ht="31.5" hidden="1" customHeight="1" x14ac:dyDescent="0.25">
      <c r="A109" s="281"/>
      <c r="B109" s="282"/>
      <c r="C109" s="246"/>
      <c r="D109" s="260"/>
      <c r="E109" s="260"/>
      <c r="F109" s="260"/>
      <c r="G109" s="261"/>
      <c r="H109" s="261"/>
      <c r="I109" s="261"/>
      <c r="J109" s="261"/>
      <c r="K109" s="261"/>
      <c r="L109" s="261"/>
      <c r="M109" s="261"/>
      <c r="N109" s="261"/>
      <c r="O109" s="262"/>
    </row>
    <row r="110" spans="1:15" ht="18.75" hidden="1" customHeight="1" x14ac:dyDescent="0.25">
      <c r="A110" s="281"/>
      <c r="B110" s="282"/>
      <c r="C110" s="246"/>
      <c r="D110" s="268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6"/>
    </row>
    <row r="111" spans="1:15" ht="19.5" hidden="1" customHeight="1" x14ac:dyDescent="0.25">
      <c r="A111" s="281"/>
      <c r="B111" s="283"/>
      <c r="C111" s="269"/>
      <c r="D111" s="274"/>
      <c r="E111" s="275"/>
      <c r="F111" s="275"/>
      <c r="G111" s="275"/>
      <c r="H111" s="275"/>
      <c r="I111" s="275"/>
      <c r="J111" s="275"/>
      <c r="K111" s="276"/>
      <c r="L111" s="275"/>
      <c r="M111" s="275"/>
      <c r="N111" s="275"/>
      <c r="O111" s="277"/>
    </row>
    <row r="112" spans="1:15" ht="18.75" hidden="1" customHeight="1" x14ac:dyDescent="0.25">
      <c r="A112" s="281"/>
      <c r="B112" s="282"/>
      <c r="C112" s="246"/>
      <c r="D112" s="268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6"/>
    </row>
    <row r="113" spans="1:15" ht="19.5" hidden="1" customHeight="1" x14ac:dyDescent="0.25">
      <c r="A113" s="281"/>
      <c r="B113" s="283"/>
      <c r="C113" s="269"/>
      <c r="D113" s="274"/>
      <c r="E113" s="275"/>
      <c r="F113" s="275"/>
      <c r="G113" s="275"/>
      <c r="H113" s="275"/>
      <c r="I113" s="275"/>
      <c r="J113" s="275"/>
      <c r="K113" s="276"/>
      <c r="L113" s="275"/>
      <c r="M113" s="275"/>
      <c r="N113" s="275"/>
      <c r="O113" s="277"/>
    </row>
    <row r="114" spans="1:15" ht="30.75" hidden="1" customHeight="1" x14ac:dyDescent="0.25">
      <c r="A114" s="281"/>
      <c r="B114" s="285"/>
      <c r="C114" s="269"/>
      <c r="D114" s="270"/>
      <c r="E114" s="271"/>
      <c r="F114" s="271"/>
      <c r="G114" s="271"/>
      <c r="H114" s="271"/>
      <c r="I114" s="271"/>
      <c r="J114" s="271"/>
      <c r="K114" s="265"/>
      <c r="L114" s="271"/>
      <c r="M114" s="271"/>
      <c r="N114" s="271"/>
      <c r="O114" s="273"/>
    </row>
    <row r="115" spans="1:15" ht="9" customHeight="1" x14ac:dyDescent="0.25">
      <c r="A115" s="571" t="s">
        <v>52</v>
      </c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</row>
    <row r="116" spans="1:15" x14ac:dyDescent="0.25">
      <c r="A116" s="572"/>
      <c r="B116" s="573" t="s">
        <v>292</v>
      </c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7"/>
    </row>
    <row r="117" spans="1:15" x14ac:dyDescent="0.25">
      <c r="A117" s="572"/>
      <c r="B117" s="574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9"/>
    </row>
    <row r="118" spans="1:15" ht="13.5" customHeight="1" x14ac:dyDescent="0.25">
      <c r="A118" s="563" t="s">
        <v>56</v>
      </c>
      <c r="B118" s="564" t="s">
        <v>281</v>
      </c>
      <c r="C118" s="269"/>
      <c r="D118" s="248" t="s">
        <v>383</v>
      </c>
      <c r="E118" s="248" t="s">
        <v>385</v>
      </c>
      <c r="F118" s="248"/>
      <c r="G118" s="248"/>
      <c r="H118" s="248"/>
      <c r="I118" s="248"/>
      <c r="J118" s="248"/>
      <c r="K118" s="248"/>
      <c r="L118" s="248"/>
      <c r="M118" s="290"/>
      <c r="N118" s="290"/>
      <c r="O118" s="291"/>
    </row>
    <row r="119" spans="1:15" ht="8.25" customHeight="1" x14ac:dyDescent="0.25">
      <c r="A119" s="563"/>
      <c r="B119" s="565"/>
      <c r="C119" s="292"/>
      <c r="D119" s="293"/>
      <c r="E119" s="293"/>
      <c r="F119" s="293"/>
      <c r="G119" s="293"/>
      <c r="H119" s="293"/>
      <c r="I119" s="293"/>
      <c r="J119" s="293"/>
      <c r="K119" s="293"/>
      <c r="L119" s="293"/>
      <c r="M119" s="294"/>
      <c r="N119" s="294"/>
      <c r="O119" s="295"/>
    </row>
    <row r="120" spans="1:15" ht="12.75" customHeight="1" x14ac:dyDescent="0.25">
      <c r="A120" s="575" t="s">
        <v>61</v>
      </c>
      <c r="B120" s="564" t="s">
        <v>62</v>
      </c>
      <c r="C120" s="576"/>
      <c r="D120" s="238"/>
      <c r="E120" s="238"/>
      <c r="F120" s="238"/>
      <c r="G120" s="238"/>
      <c r="H120" s="238"/>
      <c r="I120" s="238"/>
      <c r="J120" s="238"/>
      <c r="K120" s="238"/>
      <c r="L120" s="238"/>
      <c r="M120" s="237"/>
      <c r="N120" s="237"/>
      <c r="O120" s="296"/>
    </row>
    <row r="121" spans="1:15" ht="20.25" customHeight="1" x14ac:dyDescent="0.25">
      <c r="A121" s="575"/>
      <c r="B121" s="565"/>
      <c r="C121" s="577"/>
      <c r="D121" s="243" t="s">
        <v>382</v>
      </c>
      <c r="E121" s="243" t="s">
        <v>383</v>
      </c>
      <c r="F121" s="243" t="s">
        <v>385</v>
      </c>
      <c r="G121" s="243" t="s">
        <v>387</v>
      </c>
      <c r="H121" s="243"/>
      <c r="I121" s="243"/>
      <c r="J121" s="243"/>
      <c r="K121" s="243"/>
      <c r="L121" s="297"/>
      <c r="M121" s="297"/>
      <c r="N121" s="297"/>
      <c r="O121" s="298"/>
    </row>
    <row r="122" spans="1:15" x14ac:dyDescent="0.25">
      <c r="A122" s="299" t="s">
        <v>63</v>
      </c>
      <c r="B122" s="300" t="s">
        <v>65</v>
      </c>
      <c r="C122" s="576"/>
      <c r="D122" s="243" t="s">
        <v>382</v>
      </c>
      <c r="E122" s="243" t="s">
        <v>383</v>
      </c>
      <c r="F122" s="243" t="s">
        <v>385</v>
      </c>
      <c r="G122" s="243" t="s">
        <v>387</v>
      </c>
      <c r="H122" s="248"/>
      <c r="I122" s="248"/>
      <c r="J122" s="248"/>
      <c r="K122" s="248"/>
      <c r="L122" s="301"/>
      <c r="M122" s="301"/>
      <c r="N122" s="301"/>
      <c r="O122" s="302"/>
    </row>
    <row r="123" spans="1:15" hidden="1" x14ac:dyDescent="0.25">
      <c r="A123" s="299"/>
      <c r="B123" s="300"/>
      <c r="C123" s="577"/>
      <c r="D123" s="243" t="s">
        <v>382</v>
      </c>
      <c r="E123" s="243" t="s">
        <v>383</v>
      </c>
      <c r="F123" s="243" t="s">
        <v>385</v>
      </c>
      <c r="G123" s="243" t="s">
        <v>387</v>
      </c>
      <c r="H123" s="248"/>
      <c r="I123" s="248"/>
      <c r="J123" s="248"/>
      <c r="K123" s="248"/>
      <c r="L123" s="301"/>
      <c r="M123" s="301"/>
      <c r="N123" s="301"/>
      <c r="O123" s="302"/>
    </row>
    <row r="124" spans="1:15" ht="10.5" hidden="1" customHeight="1" x14ac:dyDescent="0.25">
      <c r="A124" s="575"/>
      <c r="B124" s="564"/>
      <c r="C124" s="269"/>
      <c r="D124" s="238"/>
      <c r="E124" s="238"/>
      <c r="F124" s="238"/>
      <c r="G124" s="238"/>
      <c r="H124" s="238"/>
      <c r="I124" s="238"/>
      <c r="J124" s="238"/>
      <c r="K124" s="238"/>
      <c r="L124" s="237"/>
      <c r="M124" s="237"/>
      <c r="N124" s="237"/>
      <c r="O124" s="296"/>
    </row>
    <row r="125" spans="1:15" ht="10.5" hidden="1" customHeight="1" x14ac:dyDescent="0.25">
      <c r="A125" s="575"/>
      <c r="B125" s="565"/>
      <c r="C125" s="292"/>
      <c r="D125" s="243"/>
      <c r="E125" s="243"/>
      <c r="F125" s="241"/>
      <c r="G125" s="241"/>
      <c r="H125" s="241"/>
      <c r="I125" s="241"/>
      <c r="J125" s="241"/>
      <c r="K125" s="241"/>
      <c r="L125" s="241"/>
      <c r="M125" s="243"/>
      <c r="N125" s="243"/>
      <c r="O125" s="303"/>
    </row>
    <row r="126" spans="1:15" hidden="1" x14ac:dyDescent="0.25">
      <c r="A126" s="575"/>
      <c r="B126" s="578"/>
      <c r="C126" s="269"/>
      <c r="D126" s="248"/>
      <c r="E126" s="248"/>
      <c r="F126" s="248"/>
      <c r="G126" s="248"/>
      <c r="H126" s="248"/>
      <c r="I126" s="248"/>
      <c r="J126" s="248"/>
      <c r="K126" s="248"/>
      <c r="L126" s="301"/>
      <c r="M126" s="301"/>
      <c r="N126" s="301"/>
      <c r="O126" s="302"/>
    </row>
    <row r="127" spans="1:15" hidden="1" x14ac:dyDescent="0.25">
      <c r="A127" s="575"/>
      <c r="B127" s="579"/>
      <c r="C127" s="304"/>
      <c r="D127" s="254"/>
      <c r="E127" s="254"/>
      <c r="F127" s="254"/>
      <c r="G127" s="254"/>
      <c r="H127" s="254"/>
      <c r="I127" s="254"/>
      <c r="J127" s="254"/>
      <c r="K127" s="254"/>
      <c r="L127" s="305"/>
      <c r="M127" s="305"/>
      <c r="N127" s="305"/>
      <c r="O127" s="306"/>
    </row>
    <row r="128" spans="1:15" hidden="1" x14ac:dyDescent="0.25">
      <c r="A128" s="575"/>
      <c r="B128" s="580"/>
      <c r="C128" s="292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307"/>
    </row>
    <row r="129" spans="1:15" ht="5.25" customHeight="1" x14ac:dyDescent="0.25">
      <c r="A129" s="234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</row>
    <row r="130" spans="1:15" x14ac:dyDescent="0.25">
      <c r="A130" s="308"/>
      <c r="B130" s="309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1"/>
    </row>
    <row r="131" spans="1:15" ht="7.5" customHeight="1" x14ac:dyDescent="0.25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</row>
    <row r="132" spans="1:15" x14ac:dyDescent="0.25">
      <c r="A132" s="308"/>
      <c r="B132" s="309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1"/>
    </row>
    <row r="133" spans="1:15" x14ac:dyDescent="0.25">
      <c r="A133" s="575" t="s">
        <v>69</v>
      </c>
      <c r="B133" s="578" t="s">
        <v>70</v>
      </c>
      <c r="C133" s="312"/>
      <c r="D133" s="248" t="s">
        <v>365</v>
      </c>
      <c r="E133" s="248" t="s">
        <v>368</v>
      </c>
      <c r="F133" s="248" t="s">
        <v>370</v>
      </c>
      <c r="G133" s="248" t="s">
        <v>373</v>
      </c>
      <c r="H133" s="248" t="s">
        <v>375</v>
      </c>
      <c r="I133" s="248" t="s">
        <v>377</v>
      </c>
      <c r="J133" s="248" t="s">
        <v>381</v>
      </c>
      <c r="K133" s="301" t="s">
        <v>382</v>
      </c>
      <c r="L133" s="301" t="s">
        <v>382</v>
      </c>
      <c r="M133" s="301" t="s">
        <v>383</v>
      </c>
      <c r="N133" s="301" t="s">
        <v>385</v>
      </c>
      <c r="O133" s="301"/>
    </row>
    <row r="134" spans="1:15" x14ac:dyDescent="0.25">
      <c r="A134" s="575"/>
      <c r="B134" s="579"/>
      <c r="C134" s="313"/>
      <c r="D134" s="254" t="s">
        <v>389</v>
      </c>
      <c r="E134" s="254" t="s">
        <v>390</v>
      </c>
      <c r="F134" s="254" t="s">
        <v>391</v>
      </c>
      <c r="G134" s="254" t="s">
        <v>392</v>
      </c>
      <c r="H134" s="254" t="s">
        <v>393</v>
      </c>
      <c r="I134" s="254" t="s">
        <v>420</v>
      </c>
      <c r="J134" s="254"/>
      <c r="K134" s="254"/>
      <c r="L134" s="305"/>
      <c r="M134" s="305"/>
      <c r="N134" s="305"/>
      <c r="O134" s="306"/>
    </row>
    <row r="135" spans="1:15" hidden="1" x14ac:dyDescent="0.25">
      <c r="A135" s="575"/>
      <c r="B135" s="580"/>
      <c r="C135" s="292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307"/>
    </row>
    <row r="136" spans="1:15" ht="5.25" customHeight="1" x14ac:dyDescent="0.25">
      <c r="A136" s="567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</row>
    <row r="137" spans="1:15" x14ac:dyDescent="0.25">
      <c r="A137" s="567"/>
      <c r="B137" s="314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7"/>
    </row>
    <row r="138" spans="1:15" x14ac:dyDescent="0.25">
      <c r="A138" s="575" t="s">
        <v>71</v>
      </c>
      <c r="B138" s="581" t="s">
        <v>72</v>
      </c>
      <c r="C138" s="269"/>
      <c r="D138" s="248" t="s">
        <v>365</v>
      </c>
      <c r="E138" s="248" t="s">
        <v>368</v>
      </c>
      <c r="F138" s="248" t="s">
        <v>370</v>
      </c>
      <c r="G138" s="248" t="s">
        <v>373</v>
      </c>
      <c r="H138" s="248" t="s">
        <v>375</v>
      </c>
      <c r="I138" s="248" t="s">
        <v>377</v>
      </c>
      <c r="J138" s="248" t="s">
        <v>379</v>
      </c>
      <c r="K138" s="248" t="s">
        <v>381</v>
      </c>
      <c r="L138" s="301" t="s">
        <v>382</v>
      </c>
      <c r="M138" s="301" t="s">
        <v>383</v>
      </c>
      <c r="N138" s="301" t="s">
        <v>385</v>
      </c>
      <c r="O138" s="301" t="s">
        <v>387</v>
      </c>
    </row>
    <row r="139" spans="1:15" x14ac:dyDescent="0.25">
      <c r="A139" s="575"/>
      <c r="B139" s="582"/>
      <c r="C139" s="304"/>
      <c r="D139" s="254" t="s">
        <v>389</v>
      </c>
      <c r="E139" s="254" t="s">
        <v>390</v>
      </c>
      <c r="F139" s="254" t="s">
        <v>391</v>
      </c>
      <c r="G139" s="254" t="s">
        <v>392</v>
      </c>
      <c r="H139" s="254" t="s">
        <v>393</v>
      </c>
      <c r="I139" s="254" t="s">
        <v>420</v>
      </c>
      <c r="J139" s="254"/>
      <c r="K139" s="254"/>
      <c r="L139" s="305"/>
      <c r="M139" s="305"/>
      <c r="N139" s="305"/>
      <c r="O139" s="306"/>
    </row>
    <row r="140" spans="1:15" hidden="1" x14ac:dyDescent="0.25">
      <c r="A140" s="575"/>
      <c r="B140" s="583"/>
      <c r="C140" s="292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307"/>
    </row>
    <row r="141" spans="1:15" ht="9.75" customHeight="1" x14ac:dyDescent="0.25">
      <c r="A141" s="567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</row>
    <row r="142" spans="1:15" x14ac:dyDescent="0.25">
      <c r="A142" s="567"/>
      <c r="B142" s="314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7"/>
    </row>
    <row r="143" spans="1:15" x14ac:dyDescent="0.25">
      <c r="A143" s="281" t="s">
        <v>77</v>
      </c>
      <c r="B143" s="315" t="s">
        <v>277</v>
      </c>
      <c r="C143" s="265"/>
      <c r="D143" s="316" t="s">
        <v>379</v>
      </c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50"/>
    </row>
    <row r="144" spans="1:15" x14ac:dyDescent="0.25">
      <c r="A144" s="233" t="s">
        <v>77</v>
      </c>
      <c r="B144" s="315" t="s">
        <v>282</v>
      </c>
      <c r="C144" s="265"/>
      <c r="D144" s="316" t="s">
        <v>375</v>
      </c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50"/>
    </row>
  </sheetData>
  <mergeCells count="21">
    <mergeCell ref="A141:A142"/>
    <mergeCell ref="A126:A128"/>
    <mergeCell ref="B126:B128"/>
    <mergeCell ref="A133:A135"/>
    <mergeCell ref="B133:B135"/>
    <mergeCell ref="A136:A137"/>
    <mergeCell ref="A138:A140"/>
    <mergeCell ref="B138:B140"/>
    <mergeCell ref="A120:A121"/>
    <mergeCell ref="B120:B121"/>
    <mergeCell ref="C120:C121"/>
    <mergeCell ref="C122:C123"/>
    <mergeCell ref="A124:A125"/>
    <mergeCell ref="B124:B125"/>
    <mergeCell ref="A118:A119"/>
    <mergeCell ref="B118:B119"/>
    <mergeCell ref="D1:O1"/>
    <mergeCell ref="A3:A6"/>
    <mergeCell ref="B3:B6"/>
    <mergeCell ref="A115:A117"/>
    <mergeCell ref="B116:B117"/>
  </mergeCells>
  <conditionalFormatting sqref="B67">
    <cfRule type="expression" dxfId="4" priority="1" stopIfTrue="1">
      <formula>$GA67&gt;0</formula>
    </cfRule>
    <cfRule type="expression" dxfId="3" priority="2" stopIfTrue="1">
      <formula>$GB67&gt;0</formula>
    </cfRule>
  </conditionalFormatting>
  <pageMargins left="0.23622047244094491" right="0.23622047244094491" top="0.19685039370078741" bottom="0.19685039370078741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P26" sqref="P26"/>
    </sheetView>
  </sheetViews>
  <sheetFormatPr defaultColWidth="9.140625" defaultRowHeight="10.5" x14ac:dyDescent="0.15"/>
  <cols>
    <col min="1" max="1" width="6.140625" style="112" customWidth="1"/>
    <col min="2" max="2" width="22.7109375" style="112" customWidth="1"/>
    <col min="3" max="4" width="9.140625" style="112"/>
    <col min="5" max="5" width="9.28515625" style="112" bestFit="1" customWidth="1"/>
    <col min="6" max="8" width="9.140625" style="112"/>
    <col min="9" max="9" width="0.42578125" style="112" customWidth="1"/>
    <col min="10" max="10" width="7.5703125" style="112" customWidth="1"/>
    <col min="11" max="11" width="0.42578125" style="112" customWidth="1"/>
    <col min="12" max="12" width="7.5703125" style="112" customWidth="1"/>
    <col min="13" max="13" width="0.42578125" style="112" customWidth="1"/>
    <col min="14" max="14" width="7.5703125" style="112" customWidth="1"/>
    <col min="15" max="15" width="0.42578125" style="112" customWidth="1"/>
    <col min="16" max="16" width="7.5703125" style="112" customWidth="1"/>
    <col min="17" max="17" width="0.42578125" style="112" customWidth="1"/>
    <col min="18" max="18" width="7.5703125" style="112" customWidth="1"/>
    <col min="19" max="16384" width="9.140625" style="112"/>
  </cols>
  <sheetData>
    <row r="1" spans="1:35" ht="14.25" customHeight="1" x14ac:dyDescent="0.15">
      <c r="A1" s="606"/>
      <c r="B1" s="606"/>
      <c r="C1" s="609" t="s">
        <v>284</v>
      </c>
      <c r="D1" s="610"/>
      <c r="E1" s="610"/>
      <c r="F1" s="610"/>
      <c r="G1" s="610"/>
      <c r="H1" s="611"/>
      <c r="I1" s="598"/>
      <c r="J1" s="612" t="s">
        <v>7</v>
      </c>
      <c r="K1" s="598"/>
      <c r="L1" s="586" t="s">
        <v>8</v>
      </c>
      <c r="M1" s="598"/>
      <c r="N1" s="612" t="s">
        <v>9</v>
      </c>
      <c r="O1" s="598"/>
      <c r="P1" s="586" t="s">
        <v>10</v>
      </c>
      <c r="Q1" s="598"/>
      <c r="R1" s="601" t="s">
        <v>11</v>
      </c>
    </row>
    <row r="2" spans="1:35" ht="12" customHeight="1" x14ac:dyDescent="0.15">
      <c r="A2" s="607"/>
      <c r="B2" s="607"/>
      <c r="C2" s="604" t="s">
        <v>285</v>
      </c>
      <c r="D2" s="604"/>
      <c r="E2" s="615"/>
      <c r="F2" s="617" t="s">
        <v>3</v>
      </c>
      <c r="G2" s="618"/>
      <c r="H2" s="619"/>
      <c r="I2" s="599"/>
      <c r="J2" s="613"/>
      <c r="K2" s="599"/>
      <c r="L2" s="587"/>
      <c r="M2" s="599"/>
      <c r="N2" s="613"/>
      <c r="O2" s="599"/>
      <c r="P2" s="587"/>
      <c r="Q2" s="599"/>
      <c r="R2" s="602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35" ht="15.75" customHeight="1" thickBot="1" x14ac:dyDescent="0.2">
      <c r="A3" s="608"/>
      <c r="B3" s="608"/>
      <c r="C3" s="605"/>
      <c r="D3" s="605"/>
      <c r="E3" s="616"/>
      <c r="F3" s="114" t="s">
        <v>286</v>
      </c>
      <c r="G3" s="114" t="s">
        <v>287</v>
      </c>
      <c r="H3" s="114" t="s">
        <v>288</v>
      </c>
      <c r="I3" s="600"/>
      <c r="J3" s="614"/>
      <c r="K3" s="600"/>
      <c r="L3" s="588"/>
      <c r="M3" s="600"/>
      <c r="N3" s="614"/>
      <c r="O3" s="600"/>
      <c r="P3" s="588"/>
      <c r="Q3" s="600"/>
      <c r="R3" s="60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s="123" customFormat="1" ht="25.5" customHeight="1" thickBot="1" x14ac:dyDescent="0.2">
      <c r="A4" s="115"/>
      <c r="B4" s="116" t="s">
        <v>289</v>
      </c>
      <c r="C4" s="117"/>
      <c r="D4" s="117"/>
      <c r="E4" s="117"/>
      <c r="F4" s="118"/>
      <c r="G4" s="118">
        <v>240</v>
      </c>
      <c r="H4" s="119">
        <f>SUM(J4:R4)</f>
        <v>240</v>
      </c>
      <c r="I4" s="120"/>
      <c r="J4" s="121">
        <f>План!U9</f>
        <v>39</v>
      </c>
      <c r="K4" s="120"/>
      <c r="L4" s="121">
        <f>План!AA9</f>
        <v>54</v>
      </c>
      <c r="M4" s="122"/>
      <c r="N4" s="121">
        <f>План!AG9</f>
        <v>49</v>
      </c>
      <c r="O4" s="120"/>
      <c r="P4" s="121">
        <f>План!AM9</f>
        <v>54</v>
      </c>
      <c r="Q4" s="122"/>
      <c r="R4" s="121">
        <f>План!AS9</f>
        <v>44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35" s="123" customFormat="1" ht="23.25" customHeight="1" thickBot="1" x14ac:dyDescent="0.2">
      <c r="A5" s="120"/>
      <c r="B5" s="124" t="s">
        <v>312</v>
      </c>
      <c r="C5" s="125">
        <f>(H7+H10)/H4</f>
        <v>0.7416666666666667</v>
      </c>
      <c r="D5" s="125"/>
      <c r="E5" s="126"/>
      <c r="F5" s="122"/>
      <c r="G5" s="122"/>
      <c r="H5" s="127"/>
      <c r="I5" s="120"/>
      <c r="J5" s="128"/>
      <c r="K5" s="120"/>
      <c r="L5" s="128"/>
      <c r="M5" s="122"/>
      <c r="N5" s="128"/>
      <c r="O5" s="120"/>
      <c r="P5" s="128"/>
      <c r="Q5" s="122"/>
      <c r="R5" s="128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21" customHeight="1" thickBot="1" x14ac:dyDescent="0.2">
      <c r="A6" s="129" t="s">
        <v>24</v>
      </c>
      <c r="B6" s="130" t="s">
        <v>25</v>
      </c>
      <c r="C6" s="131"/>
      <c r="D6" s="131"/>
      <c r="E6" s="132"/>
      <c r="F6" s="133"/>
      <c r="G6" s="122" t="s">
        <v>310</v>
      </c>
      <c r="H6" s="129">
        <f>План!H11</f>
        <v>210</v>
      </c>
      <c r="I6" s="134"/>
      <c r="J6" s="121">
        <f>План!U11</f>
        <v>39</v>
      </c>
      <c r="K6" s="134"/>
      <c r="L6" s="121">
        <f>План!AA11</f>
        <v>51</v>
      </c>
      <c r="M6" s="132"/>
      <c r="N6" s="121">
        <f>План!AG11</f>
        <v>46</v>
      </c>
      <c r="O6" s="134"/>
      <c r="P6" s="121">
        <f>План!AM11</f>
        <v>48</v>
      </c>
      <c r="Q6" s="132"/>
      <c r="R6" s="121">
        <f>План!AS11</f>
        <v>26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18.75" customHeight="1" thickBot="1" x14ac:dyDescent="0.2">
      <c r="A7" s="135" t="s">
        <v>26</v>
      </c>
      <c r="B7" s="136" t="s">
        <v>290</v>
      </c>
      <c r="C7" s="137"/>
      <c r="D7" s="137"/>
      <c r="E7" s="137"/>
      <c r="F7" s="138"/>
      <c r="G7" s="138"/>
      <c r="H7" s="135">
        <f>План!H13</f>
        <v>157</v>
      </c>
      <c r="I7" s="139"/>
      <c r="J7" s="140">
        <f>План!U13</f>
        <v>39</v>
      </c>
      <c r="K7" s="139"/>
      <c r="L7" s="140">
        <f>[1]План!AA13</f>
        <v>49</v>
      </c>
      <c r="M7" s="141"/>
      <c r="N7" s="140">
        <f>План!AG13</f>
        <v>38</v>
      </c>
      <c r="O7" s="139"/>
      <c r="P7" s="140">
        <f>План!AM13</f>
        <v>27</v>
      </c>
      <c r="Q7" s="141"/>
      <c r="R7" s="140">
        <f>План!AS13</f>
        <v>4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s="148" customFormat="1" ht="18.75" customHeight="1" thickBot="1" x14ac:dyDescent="0.2">
      <c r="A8" s="142" t="s">
        <v>29</v>
      </c>
      <c r="B8" s="143" t="s">
        <v>291</v>
      </c>
      <c r="C8" s="144"/>
      <c r="D8" s="144"/>
      <c r="E8" s="144"/>
      <c r="F8" s="145"/>
      <c r="G8" s="145"/>
      <c r="H8" s="142">
        <f>План!H82</f>
        <v>53</v>
      </c>
      <c r="I8" s="146"/>
      <c r="J8" s="140">
        <f>План!U82</f>
        <v>0</v>
      </c>
      <c r="K8" s="146"/>
      <c r="L8" s="140">
        <f>План!AA82</f>
        <v>2</v>
      </c>
      <c r="M8" s="147"/>
      <c r="N8" s="140">
        <f>План!AG82</f>
        <v>8</v>
      </c>
      <c r="O8" s="146"/>
      <c r="P8" s="140">
        <f>План!AM82</f>
        <v>21</v>
      </c>
      <c r="Q8" s="147"/>
      <c r="R8" s="140">
        <f>План!AS82</f>
        <v>22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ht="21.75" customHeight="1" x14ac:dyDescent="0.15">
      <c r="A9" s="149" t="s">
        <v>52</v>
      </c>
      <c r="B9" s="150" t="s">
        <v>292</v>
      </c>
      <c r="C9" s="137"/>
      <c r="D9" s="137"/>
      <c r="E9" s="137"/>
      <c r="F9" s="138"/>
      <c r="G9" s="151" t="s">
        <v>311</v>
      </c>
      <c r="H9" s="149">
        <f>План!H153</f>
        <v>21</v>
      </c>
      <c r="I9" s="139"/>
      <c r="J9" s="152">
        <f>SUM(J10:J11)</f>
        <v>0</v>
      </c>
      <c r="K9" s="139"/>
      <c r="L9" s="152">
        <f>SUM(L10:L11)</f>
        <v>3</v>
      </c>
      <c r="M9" s="141"/>
      <c r="N9" s="152">
        <f>SUM(N10:N11)</f>
        <v>3</v>
      </c>
      <c r="O9" s="139"/>
      <c r="P9" s="152">
        <f>SUM(P10:P11)</f>
        <v>6</v>
      </c>
      <c r="Q9" s="141"/>
      <c r="R9" s="152">
        <f>SUM(R10:R11)</f>
        <v>9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ht="18.75" customHeight="1" x14ac:dyDescent="0.15">
      <c r="A10" s="135" t="s">
        <v>293</v>
      </c>
      <c r="B10" s="136" t="s">
        <v>290</v>
      </c>
      <c r="C10" s="137"/>
      <c r="D10" s="137"/>
      <c r="E10" s="137"/>
      <c r="F10" s="138"/>
      <c r="G10" s="138"/>
      <c r="H10" s="153">
        <f>План!H155+План!H161+План!H162</f>
        <v>21</v>
      </c>
      <c r="I10" s="139"/>
      <c r="J10" s="152">
        <f>План!U153</f>
        <v>0</v>
      </c>
      <c r="K10" s="139"/>
      <c r="L10" s="152">
        <f>План!AA153</f>
        <v>3</v>
      </c>
      <c r="M10" s="141"/>
      <c r="N10" s="154">
        <f>План!AG153</f>
        <v>3</v>
      </c>
      <c r="O10" s="139"/>
      <c r="P10" s="152">
        <f>План!AM153</f>
        <v>6</v>
      </c>
      <c r="Q10" s="141"/>
      <c r="R10" s="152">
        <f>План!AS153</f>
        <v>9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s="148" customFormat="1" ht="18.75" customHeight="1" thickBot="1" x14ac:dyDescent="0.2">
      <c r="A11" s="142" t="s">
        <v>294</v>
      </c>
      <c r="B11" s="143" t="s">
        <v>291</v>
      </c>
      <c r="C11" s="144"/>
      <c r="D11" s="144"/>
      <c r="E11" s="144"/>
      <c r="F11" s="145"/>
      <c r="G11" s="145"/>
      <c r="H11" s="142"/>
      <c r="I11" s="146"/>
      <c r="J11" s="155"/>
      <c r="K11" s="146"/>
      <c r="L11" s="155"/>
      <c r="M11" s="147"/>
      <c r="N11" s="155"/>
      <c r="O11" s="146"/>
      <c r="P11" s="155"/>
      <c r="Q11" s="147"/>
      <c r="R11" s="155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ht="27" customHeight="1" x14ac:dyDescent="0.15">
      <c r="A12" s="129" t="s">
        <v>67</v>
      </c>
      <c r="B12" s="156" t="s">
        <v>68</v>
      </c>
      <c r="C12" s="157"/>
      <c r="D12" s="157"/>
      <c r="E12" s="157"/>
      <c r="F12" s="133"/>
      <c r="G12" s="158" t="s">
        <v>295</v>
      </c>
      <c r="H12" s="129">
        <f>План!H171</f>
        <v>9</v>
      </c>
      <c r="I12" s="134"/>
      <c r="J12" s="159"/>
      <c r="K12" s="134"/>
      <c r="L12" s="159"/>
      <c r="M12" s="132"/>
      <c r="N12" s="159"/>
      <c r="O12" s="134"/>
      <c r="P12" s="159"/>
      <c r="Q12" s="132"/>
      <c r="R12" s="159">
        <f>SUM(R13:R14)</f>
        <v>9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ht="18.75" customHeight="1" x14ac:dyDescent="0.15">
      <c r="A13" s="135" t="s">
        <v>296</v>
      </c>
      <c r="B13" s="136" t="s">
        <v>297</v>
      </c>
      <c r="C13" s="137"/>
      <c r="D13" s="137"/>
      <c r="E13" s="137"/>
      <c r="F13" s="138"/>
      <c r="G13" s="151"/>
      <c r="H13" s="135">
        <f>План!H173+План!H174</f>
        <v>9</v>
      </c>
      <c r="I13" s="139"/>
      <c r="J13" s="152"/>
      <c r="K13" s="139"/>
      <c r="L13" s="152"/>
      <c r="M13" s="141"/>
      <c r="N13" s="152"/>
      <c r="O13" s="139"/>
      <c r="P13" s="152"/>
      <c r="Q13" s="141"/>
      <c r="R13" s="152">
        <f>План!AS171</f>
        <v>9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s="148" customFormat="1" ht="18.75" customHeight="1" thickBot="1" x14ac:dyDescent="0.2">
      <c r="A14" s="142"/>
      <c r="B14" s="143"/>
      <c r="C14" s="144"/>
      <c r="D14" s="144"/>
      <c r="E14" s="144"/>
      <c r="F14" s="145"/>
      <c r="G14" s="145"/>
      <c r="H14" s="142"/>
      <c r="I14" s="146"/>
      <c r="J14" s="155"/>
      <c r="K14" s="146"/>
      <c r="L14" s="155"/>
      <c r="M14" s="147"/>
      <c r="N14" s="155"/>
      <c r="O14" s="146"/>
      <c r="P14" s="155"/>
      <c r="Q14" s="147"/>
      <c r="R14" s="155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35" ht="21.75" customHeight="1" x14ac:dyDescent="0.15">
      <c r="A15" s="129" t="s">
        <v>75</v>
      </c>
      <c r="B15" s="130" t="s">
        <v>76</v>
      </c>
      <c r="C15" s="157"/>
      <c r="D15" s="157"/>
      <c r="E15" s="157"/>
      <c r="F15" s="133"/>
      <c r="G15" s="133"/>
      <c r="H15" s="129"/>
      <c r="I15" s="134"/>
      <c r="J15" s="159"/>
      <c r="K15" s="134"/>
      <c r="L15" s="159"/>
      <c r="M15" s="132"/>
      <c r="N15" s="159"/>
      <c r="O15" s="134"/>
      <c r="P15" s="159"/>
      <c r="Q15" s="132"/>
      <c r="R15" s="159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 ht="4.5" customHeight="1" x14ac:dyDescent="0.15">
      <c r="A16" s="584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</row>
    <row r="17" spans="1:35" ht="12" customHeight="1" x14ac:dyDescent="0.15">
      <c r="A17" s="596"/>
      <c r="B17" s="592" t="s">
        <v>298</v>
      </c>
      <c r="C17" s="594" t="s">
        <v>299</v>
      </c>
      <c r="D17" s="594"/>
      <c r="E17" s="594"/>
      <c r="F17" s="594"/>
      <c r="G17" s="594"/>
      <c r="H17" s="141"/>
      <c r="I17" s="139"/>
      <c r="J17" s="596"/>
      <c r="K17" s="596"/>
      <c r="L17" s="596"/>
      <c r="M17" s="596"/>
      <c r="N17" s="596"/>
      <c r="O17" s="596"/>
      <c r="P17" s="596"/>
      <c r="Q17" s="596"/>
      <c r="R17" s="596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 ht="12" customHeight="1" x14ac:dyDescent="0.15">
      <c r="A18" s="596"/>
      <c r="B18" s="592"/>
      <c r="C18" s="594" t="s">
        <v>300</v>
      </c>
      <c r="D18" s="594"/>
      <c r="E18" s="594"/>
      <c r="F18" s="594"/>
      <c r="G18" s="594"/>
      <c r="H18" s="160"/>
      <c r="I18" s="139"/>
      <c r="J18" s="596"/>
      <c r="K18" s="596"/>
      <c r="L18" s="596"/>
      <c r="M18" s="596"/>
      <c r="N18" s="596"/>
      <c r="O18" s="596"/>
      <c r="P18" s="596"/>
      <c r="Q18" s="596"/>
      <c r="R18" s="596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ht="4.5" customHeight="1" x14ac:dyDescent="0.15">
      <c r="A19" s="596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24" customHeight="1" x14ac:dyDescent="0.15">
      <c r="A20" s="596"/>
      <c r="B20" s="161" t="s">
        <v>301</v>
      </c>
      <c r="C20" s="597" t="s">
        <v>302</v>
      </c>
      <c r="D20" s="597"/>
      <c r="E20" s="597"/>
      <c r="F20" s="597"/>
      <c r="G20" s="597"/>
      <c r="H20" s="162"/>
      <c r="I20" s="163"/>
      <c r="J20" s="162">
        <f>SUM(План!P11:R11)</f>
        <v>184</v>
      </c>
      <c r="K20" s="163"/>
      <c r="L20" s="162">
        <f>SUM(План!V11:X11)</f>
        <v>192</v>
      </c>
      <c r="M20" s="163"/>
      <c r="N20" s="162">
        <f>SUM(План!AB11:AD11)</f>
        <v>198</v>
      </c>
      <c r="O20" s="163"/>
      <c r="P20" s="162">
        <f>SUM(План!AH11:AJ11)</f>
        <v>190</v>
      </c>
      <c r="Q20" s="163"/>
      <c r="R20" s="162">
        <f>SUM(План!AN11:AP11)</f>
        <v>120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ht="23.25" customHeight="1" x14ac:dyDescent="0.15">
      <c r="A21" s="596"/>
      <c r="B21" s="164"/>
      <c r="C21" s="597" t="s">
        <v>303</v>
      </c>
      <c r="D21" s="597"/>
      <c r="E21" s="597"/>
      <c r="F21" s="597"/>
      <c r="G21" s="597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s="137" customFormat="1" ht="17.25" customHeight="1" x14ac:dyDescent="0.15">
      <c r="A22" s="596"/>
      <c r="B22" s="165"/>
      <c r="C22" s="597" t="s">
        <v>304</v>
      </c>
      <c r="D22" s="597"/>
      <c r="E22" s="597"/>
      <c r="F22" s="597"/>
      <c r="G22" s="597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</row>
    <row r="23" spans="1:35" s="168" customFormat="1" ht="4.5" customHeight="1" thickBot="1" x14ac:dyDescent="0.2">
      <c r="A23" s="595"/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</row>
    <row r="24" spans="1:35" ht="18.75" customHeight="1" x14ac:dyDescent="0.25">
      <c r="A24" s="589"/>
      <c r="B24" s="591" t="s">
        <v>305</v>
      </c>
      <c r="C24" s="593" t="s">
        <v>306</v>
      </c>
      <c r="D24" s="593"/>
      <c r="E24" s="593"/>
      <c r="F24" s="593"/>
      <c r="G24" s="593"/>
      <c r="H24" s="593"/>
      <c r="I24" s="134"/>
      <c r="J24" s="169">
        <v>6</v>
      </c>
      <c r="K24" s="134"/>
      <c r="L24" s="169">
        <v>7</v>
      </c>
      <c r="M24" s="170"/>
      <c r="N24" s="169">
        <v>8</v>
      </c>
      <c r="O24" s="134"/>
      <c r="P24" s="169">
        <v>9</v>
      </c>
      <c r="Q24" s="170"/>
      <c r="R24" s="169">
        <v>3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ht="18.75" customHeight="1" x14ac:dyDescent="0.25">
      <c r="A25" s="590"/>
      <c r="B25" s="592"/>
      <c r="C25" s="594" t="s">
        <v>307</v>
      </c>
      <c r="D25" s="594"/>
      <c r="E25" s="594"/>
      <c r="F25" s="594"/>
      <c r="G25" s="594"/>
      <c r="H25" s="594"/>
      <c r="I25" s="139"/>
      <c r="J25" s="171">
        <v>5</v>
      </c>
      <c r="K25" s="139"/>
      <c r="L25" s="171">
        <v>10</v>
      </c>
      <c r="M25" s="172"/>
      <c r="N25" s="171">
        <v>6</v>
      </c>
      <c r="O25" s="139"/>
      <c r="P25" s="171">
        <v>9</v>
      </c>
      <c r="Q25" s="172"/>
      <c r="R25" s="171">
        <v>8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ht="18.75" customHeight="1" x14ac:dyDescent="0.25">
      <c r="A26" s="590"/>
      <c r="B26" s="592"/>
      <c r="C26" s="594" t="s">
        <v>308</v>
      </c>
      <c r="D26" s="594"/>
      <c r="E26" s="594"/>
      <c r="F26" s="594"/>
      <c r="G26" s="594"/>
      <c r="H26" s="594"/>
      <c r="I26" s="139"/>
      <c r="J26" s="171"/>
      <c r="K26" s="139"/>
      <c r="L26" s="171">
        <v>1</v>
      </c>
      <c r="M26" s="172"/>
      <c r="N26" s="171">
        <v>2</v>
      </c>
      <c r="O26" s="139"/>
      <c r="P26" s="171"/>
      <c r="Q26" s="172"/>
      <c r="R26" s="171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ht="18.75" customHeight="1" x14ac:dyDescent="0.25">
      <c r="A27" s="590"/>
      <c r="B27" s="592"/>
      <c r="C27" s="594" t="s">
        <v>309</v>
      </c>
      <c r="D27" s="594"/>
      <c r="E27" s="594"/>
      <c r="F27" s="594"/>
      <c r="G27" s="594"/>
      <c r="H27" s="594"/>
      <c r="I27" s="139"/>
      <c r="J27" s="171"/>
      <c r="K27" s="139"/>
      <c r="L27" s="171">
        <v>1</v>
      </c>
      <c r="M27" s="172"/>
      <c r="N27" s="171">
        <v>1</v>
      </c>
      <c r="O27" s="139"/>
      <c r="P27" s="171"/>
      <c r="Q27" s="172"/>
      <c r="R27" s="171"/>
    </row>
    <row r="28" spans="1:35" ht="18.75" customHeight="1" x14ac:dyDescent="0.25">
      <c r="A28" s="590"/>
      <c r="B28" s="592"/>
      <c r="C28" s="594" t="s">
        <v>283</v>
      </c>
      <c r="D28" s="594"/>
      <c r="E28" s="594"/>
      <c r="F28" s="594"/>
      <c r="G28" s="594"/>
      <c r="H28" s="594"/>
      <c r="I28" s="139"/>
      <c r="J28" s="173"/>
      <c r="K28" s="139"/>
      <c r="L28" s="173"/>
      <c r="M28" s="173"/>
      <c r="N28" s="173"/>
      <c r="O28" s="139"/>
      <c r="P28" s="173"/>
      <c r="Q28" s="173"/>
      <c r="R28" s="173"/>
    </row>
  </sheetData>
  <mergeCells count="37"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  <mergeCell ref="A19:R19"/>
    <mergeCell ref="A20:A22"/>
    <mergeCell ref="C20:G20"/>
    <mergeCell ref="C21:G21"/>
    <mergeCell ref="C22:G22"/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40"/>
  <sheetViews>
    <sheetView showGridLines="0" workbookViewId="0">
      <selection activeCell="B19" sqref="B19:K19"/>
    </sheetView>
  </sheetViews>
  <sheetFormatPr defaultColWidth="12.5703125" defaultRowHeight="13.5" customHeight="1" x14ac:dyDescent="0.15"/>
  <cols>
    <col min="1" max="1" width="2.28515625" style="100" customWidth="1"/>
    <col min="2" max="2" width="11.42578125" style="100" customWidth="1"/>
    <col min="3" max="4" width="12.85546875" style="100" customWidth="1"/>
    <col min="5" max="5" width="0.7109375" style="100" customWidth="1"/>
    <col min="6" max="11" width="7" style="100" customWidth="1"/>
    <col min="12" max="12" width="9.85546875" style="100" customWidth="1"/>
    <col min="13" max="13" width="4.140625" style="100" customWidth="1"/>
    <col min="14" max="16" width="7" style="100" customWidth="1"/>
    <col min="17" max="17" width="4.85546875" style="100" customWidth="1"/>
    <col min="18" max="19" width="5" style="100" customWidth="1"/>
    <col min="20" max="20" width="5.140625" style="100" customWidth="1"/>
    <col min="21" max="21" width="6.5703125" style="100" customWidth="1"/>
    <col min="22" max="22" width="8.85546875" style="100" customWidth="1"/>
    <col min="23" max="23" width="3.140625" style="100" customWidth="1"/>
    <col min="24" max="24" width="10.140625" style="100" customWidth="1"/>
    <col min="25" max="27" width="4.42578125" style="100" customWidth="1"/>
    <col min="28" max="256" width="12.5703125" style="100"/>
    <col min="257" max="257" width="2.28515625" style="100" customWidth="1"/>
    <col min="258" max="258" width="11.42578125" style="100" customWidth="1"/>
    <col min="259" max="260" width="12.85546875" style="100" customWidth="1"/>
    <col min="261" max="261" width="0.7109375" style="100" customWidth="1"/>
    <col min="262" max="267" width="7" style="100" customWidth="1"/>
    <col min="268" max="268" width="9.85546875" style="100" customWidth="1"/>
    <col min="269" max="269" width="4.140625" style="100" customWidth="1"/>
    <col min="270" max="272" width="7" style="100" customWidth="1"/>
    <col min="273" max="273" width="4.85546875" style="100" customWidth="1"/>
    <col min="274" max="275" width="5" style="100" customWidth="1"/>
    <col min="276" max="276" width="5.140625" style="100" customWidth="1"/>
    <col min="277" max="277" width="6.5703125" style="100" customWidth="1"/>
    <col min="278" max="278" width="8.85546875" style="100" customWidth="1"/>
    <col min="279" max="279" width="3.140625" style="100" customWidth="1"/>
    <col min="280" max="280" width="10.140625" style="100" customWidth="1"/>
    <col min="281" max="283" width="4.42578125" style="100" customWidth="1"/>
    <col min="284" max="512" width="12.5703125" style="100"/>
    <col min="513" max="513" width="2.28515625" style="100" customWidth="1"/>
    <col min="514" max="514" width="11.42578125" style="100" customWidth="1"/>
    <col min="515" max="516" width="12.85546875" style="100" customWidth="1"/>
    <col min="517" max="517" width="0.7109375" style="100" customWidth="1"/>
    <col min="518" max="523" width="7" style="100" customWidth="1"/>
    <col min="524" max="524" width="9.85546875" style="100" customWidth="1"/>
    <col min="525" max="525" width="4.140625" style="100" customWidth="1"/>
    <col min="526" max="528" width="7" style="100" customWidth="1"/>
    <col min="529" max="529" width="4.85546875" style="100" customWidth="1"/>
    <col min="530" max="531" width="5" style="100" customWidth="1"/>
    <col min="532" max="532" width="5.140625" style="100" customWidth="1"/>
    <col min="533" max="533" width="6.5703125" style="100" customWidth="1"/>
    <col min="534" max="534" width="8.85546875" style="100" customWidth="1"/>
    <col min="535" max="535" width="3.140625" style="100" customWidth="1"/>
    <col min="536" max="536" width="10.140625" style="100" customWidth="1"/>
    <col min="537" max="539" width="4.42578125" style="100" customWidth="1"/>
    <col min="540" max="768" width="12.5703125" style="100"/>
    <col min="769" max="769" width="2.28515625" style="100" customWidth="1"/>
    <col min="770" max="770" width="11.42578125" style="100" customWidth="1"/>
    <col min="771" max="772" width="12.85546875" style="100" customWidth="1"/>
    <col min="773" max="773" width="0.7109375" style="100" customWidth="1"/>
    <col min="774" max="779" width="7" style="100" customWidth="1"/>
    <col min="780" max="780" width="9.85546875" style="100" customWidth="1"/>
    <col min="781" max="781" width="4.140625" style="100" customWidth="1"/>
    <col min="782" max="784" width="7" style="100" customWidth="1"/>
    <col min="785" max="785" width="4.85546875" style="100" customWidth="1"/>
    <col min="786" max="787" width="5" style="100" customWidth="1"/>
    <col min="788" max="788" width="5.140625" style="100" customWidth="1"/>
    <col min="789" max="789" width="6.5703125" style="100" customWidth="1"/>
    <col min="790" max="790" width="8.85546875" style="100" customWidth="1"/>
    <col min="791" max="791" width="3.140625" style="100" customWidth="1"/>
    <col min="792" max="792" width="10.140625" style="100" customWidth="1"/>
    <col min="793" max="795" width="4.42578125" style="100" customWidth="1"/>
    <col min="796" max="1024" width="12.5703125" style="100"/>
    <col min="1025" max="1025" width="2.28515625" style="100" customWidth="1"/>
    <col min="1026" max="1026" width="11.42578125" style="100" customWidth="1"/>
    <col min="1027" max="1028" width="12.85546875" style="100" customWidth="1"/>
    <col min="1029" max="1029" width="0.7109375" style="100" customWidth="1"/>
    <col min="1030" max="1035" width="7" style="100" customWidth="1"/>
    <col min="1036" max="1036" width="9.85546875" style="100" customWidth="1"/>
    <col min="1037" max="1037" width="4.140625" style="100" customWidth="1"/>
    <col min="1038" max="1040" width="7" style="100" customWidth="1"/>
    <col min="1041" max="1041" width="4.85546875" style="100" customWidth="1"/>
    <col min="1042" max="1043" width="5" style="100" customWidth="1"/>
    <col min="1044" max="1044" width="5.140625" style="100" customWidth="1"/>
    <col min="1045" max="1045" width="6.5703125" style="100" customWidth="1"/>
    <col min="1046" max="1046" width="8.85546875" style="100" customWidth="1"/>
    <col min="1047" max="1047" width="3.140625" style="100" customWidth="1"/>
    <col min="1048" max="1048" width="10.140625" style="100" customWidth="1"/>
    <col min="1049" max="1051" width="4.42578125" style="100" customWidth="1"/>
    <col min="1052" max="1280" width="12.5703125" style="100"/>
    <col min="1281" max="1281" width="2.28515625" style="100" customWidth="1"/>
    <col min="1282" max="1282" width="11.42578125" style="100" customWidth="1"/>
    <col min="1283" max="1284" width="12.85546875" style="100" customWidth="1"/>
    <col min="1285" max="1285" width="0.7109375" style="100" customWidth="1"/>
    <col min="1286" max="1291" width="7" style="100" customWidth="1"/>
    <col min="1292" max="1292" width="9.85546875" style="100" customWidth="1"/>
    <col min="1293" max="1293" width="4.140625" style="100" customWidth="1"/>
    <col min="1294" max="1296" width="7" style="100" customWidth="1"/>
    <col min="1297" max="1297" width="4.85546875" style="100" customWidth="1"/>
    <col min="1298" max="1299" width="5" style="100" customWidth="1"/>
    <col min="1300" max="1300" width="5.140625" style="100" customWidth="1"/>
    <col min="1301" max="1301" width="6.5703125" style="100" customWidth="1"/>
    <col min="1302" max="1302" width="8.85546875" style="100" customWidth="1"/>
    <col min="1303" max="1303" width="3.140625" style="100" customWidth="1"/>
    <col min="1304" max="1304" width="10.140625" style="100" customWidth="1"/>
    <col min="1305" max="1307" width="4.42578125" style="100" customWidth="1"/>
    <col min="1308" max="1536" width="12.5703125" style="100"/>
    <col min="1537" max="1537" width="2.28515625" style="100" customWidth="1"/>
    <col min="1538" max="1538" width="11.42578125" style="100" customWidth="1"/>
    <col min="1539" max="1540" width="12.85546875" style="100" customWidth="1"/>
    <col min="1541" max="1541" width="0.7109375" style="100" customWidth="1"/>
    <col min="1542" max="1547" width="7" style="100" customWidth="1"/>
    <col min="1548" max="1548" width="9.85546875" style="100" customWidth="1"/>
    <col min="1549" max="1549" width="4.140625" style="100" customWidth="1"/>
    <col min="1550" max="1552" width="7" style="100" customWidth="1"/>
    <col min="1553" max="1553" width="4.85546875" style="100" customWidth="1"/>
    <col min="1554" max="1555" width="5" style="100" customWidth="1"/>
    <col min="1556" max="1556" width="5.140625" style="100" customWidth="1"/>
    <col min="1557" max="1557" width="6.5703125" style="100" customWidth="1"/>
    <col min="1558" max="1558" width="8.85546875" style="100" customWidth="1"/>
    <col min="1559" max="1559" width="3.140625" style="100" customWidth="1"/>
    <col min="1560" max="1560" width="10.140625" style="100" customWidth="1"/>
    <col min="1561" max="1563" width="4.42578125" style="100" customWidth="1"/>
    <col min="1564" max="1792" width="12.5703125" style="100"/>
    <col min="1793" max="1793" width="2.28515625" style="100" customWidth="1"/>
    <col min="1794" max="1794" width="11.42578125" style="100" customWidth="1"/>
    <col min="1795" max="1796" width="12.85546875" style="100" customWidth="1"/>
    <col min="1797" max="1797" width="0.7109375" style="100" customWidth="1"/>
    <col min="1798" max="1803" width="7" style="100" customWidth="1"/>
    <col min="1804" max="1804" width="9.85546875" style="100" customWidth="1"/>
    <col min="1805" max="1805" width="4.140625" style="100" customWidth="1"/>
    <col min="1806" max="1808" width="7" style="100" customWidth="1"/>
    <col min="1809" max="1809" width="4.85546875" style="100" customWidth="1"/>
    <col min="1810" max="1811" width="5" style="100" customWidth="1"/>
    <col min="1812" max="1812" width="5.140625" style="100" customWidth="1"/>
    <col min="1813" max="1813" width="6.5703125" style="100" customWidth="1"/>
    <col min="1814" max="1814" width="8.85546875" style="100" customWidth="1"/>
    <col min="1815" max="1815" width="3.140625" style="100" customWidth="1"/>
    <col min="1816" max="1816" width="10.140625" style="100" customWidth="1"/>
    <col min="1817" max="1819" width="4.42578125" style="100" customWidth="1"/>
    <col min="1820" max="2048" width="12.5703125" style="100"/>
    <col min="2049" max="2049" width="2.28515625" style="100" customWidth="1"/>
    <col min="2050" max="2050" width="11.42578125" style="100" customWidth="1"/>
    <col min="2051" max="2052" width="12.85546875" style="100" customWidth="1"/>
    <col min="2053" max="2053" width="0.7109375" style="100" customWidth="1"/>
    <col min="2054" max="2059" width="7" style="100" customWidth="1"/>
    <col min="2060" max="2060" width="9.85546875" style="100" customWidth="1"/>
    <col min="2061" max="2061" width="4.140625" style="100" customWidth="1"/>
    <col min="2062" max="2064" width="7" style="100" customWidth="1"/>
    <col min="2065" max="2065" width="4.85546875" style="100" customWidth="1"/>
    <col min="2066" max="2067" width="5" style="100" customWidth="1"/>
    <col min="2068" max="2068" width="5.140625" style="100" customWidth="1"/>
    <col min="2069" max="2069" width="6.5703125" style="100" customWidth="1"/>
    <col min="2070" max="2070" width="8.85546875" style="100" customWidth="1"/>
    <col min="2071" max="2071" width="3.140625" style="100" customWidth="1"/>
    <col min="2072" max="2072" width="10.140625" style="100" customWidth="1"/>
    <col min="2073" max="2075" width="4.42578125" style="100" customWidth="1"/>
    <col min="2076" max="2304" width="12.5703125" style="100"/>
    <col min="2305" max="2305" width="2.28515625" style="100" customWidth="1"/>
    <col min="2306" max="2306" width="11.42578125" style="100" customWidth="1"/>
    <col min="2307" max="2308" width="12.85546875" style="100" customWidth="1"/>
    <col min="2309" max="2309" width="0.7109375" style="100" customWidth="1"/>
    <col min="2310" max="2315" width="7" style="100" customWidth="1"/>
    <col min="2316" max="2316" width="9.85546875" style="100" customWidth="1"/>
    <col min="2317" max="2317" width="4.140625" style="100" customWidth="1"/>
    <col min="2318" max="2320" width="7" style="100" customWidth="1"/>
    <col min="2321" max="2321" width="4.85546875" style="100" customWidth="1"/>
    <col min="2322" max="2323" width="5" style="100" customWidth="1"/>
    <col min="2324" max="2324" width="5.140625" style="100" customWidth="1"/>
    <col min="2325" max="2325" width="6.5703125" style="100" customWidth="1"/>
    <col min="2326" max="2326" width="8.85546875" style="100" customWidth="1"/>
    <col min="2327" max="2327" width="3.140625" style="100" customWidth="1"/>
    <col min="2328" max="2328" width="10.140625" style="100" customWidth="1"/>
    <col min="2329" max="2331" width="4.42578125" style="100" customWidth="1"/>
    <col min="2332" max="2560" width="12.5703125" style="100"/>
    <col min="2561" max="2561" width="2.28515625" style="100" customWidth="1"/>
    <col min="2562" max="2562" width="11.42578125" style="100" customWidth="1"/>
    <col min="2563" max="2564" width="12.85546875" style="100" customWidth="1"/>
    <col min="2565" max="2565" width="0.7109375" style="100" customWidth="1"/>
    <col min="2566" max="2571" width="7" style="100" customWidth="1"/>
    <col min="2572" max="2572" width="9.85546875" style="100" customWidth="1"/>
    <col min="2573" max="2573" width="4.140625" style="100" customWidth="1"/>
    <col min="2574" max="2576" width="7" style="100" customWidth="1"/>
    <col min="2577" max="2577" width="4.85546875" style="100" customWidth="1"/>
    <col min="2578" max="2579" width="5" style="100" customWidth="1"/>
    <col min="2580" max="2580" width="5.140625" style="100" customWidth="1"/>
    <col min="2581" max="2581" width="6.5703125" style="100" customWidth="1"/>
    <col min="2582" max="2582" width="8.85546875" style="100" customWidth="1"/>
    <col min="2583" max="2583" width="3.140625" style="100" customWidth="1"/>
    <col min="2584" max="2584" width="10.140625" style="100" customWidth="1"/>
    <col min="2585" max="2587" width="4.42578125" style="100" customWidth="1"/>
    <col min="2588" max="2816" width="12.5703125" style="100"/>
    <col min="2817" max="2817" width="2.28515625" style="100" customWidth="1"/>
    <col min="2818" max="2818" width="11.42578125" style="100" customWidth="1"/>
    <col min="2819" max="2820" width="12.85546875" style="100" customWidth="1"/>
    <col min="2821" max="2821" width="0.7109375" style="100" customWidth="1"/>
    <col min="2822" max="2827" width="7" style="100" customWidth="1"/>
    <col min="2828" max="2828" width="9.85546875" style="100" customWidth="1"/>
    <col min="2829" max="2829" width="4.140625" style="100" customWidth="1"/>
    <col min="2830" max="2832" width="7" style="100" customWidth="1"/>
    <col min="2833" max="2833" width="4.85546875" style="100" customWidth="1"/>
    <col min="2834" max="2835" width="5" style="100" customWidth="1"/>
    <col min="2836" max="2836" width="5.140625" style="100" customWidth="1"/>
    <col min="2837" max="2837" width="6.5703125" style="100" customWidth="1"/>
    <col min="2838" max="2838" width="8.85546875" style="100" customWidth="1"/>
    <col min="2839" max="2839" width="3.140625" style="100" customWidth="1"/>
    <col min="2840" max="2840" width="10.140625" style="100" customWidth="1"/>
    <col min="2841" max="2843" width="4.42578125" style="100" customWidth="1"/>
    <col min="2844" max="3072" width="12.5703125" style="100"/>
    <col min="3073" max="3073" width="2.28515625" style="100" customWidth="1"/>
    <col min="3074" max="3074" width="11.42578125" style="100" customWidth="1"/>
    <col min="3075" max="3076" width="12.85546875" style="100" customWidth="1"/>
    <col min="3077" max="3077" width="0.7109375" style="100" customWidth="1"/>
    <col min="3078" max="3083" width="7" style="100" customWidth="1"/>
    <col min="3084" max="3084" width="9.85546875" style="100" customWidth="1"/>
    <col min="3085" max="3085" width="4.140625" style="100" customWidth="1"/>
    <col min="3086" max="3088" width="7" style="100" customWidth="1"/>
    <col min="3089" max="3089" width="4.85546875" style="100" customWidth="1"/>
    <col min="3090" max="3091" width="5" style="100" customWidth="1"/>
    <col min="3092" max="3092" width="5.140625" style="100" customWidth="1"/>
    <col min="3093" max="3093" width="6.5703125" style="100" customWidth="1"/>
    <col min="3094" max="3094" width="8.85546875" style="100" customWidth="1"/>
    <col min="3095" max="3095" width="3.140625" style="100" customWidth="1"/>
    <col min="3096" max="3096" width="10.140625" style="100" customWidth="1"/>
    <col min="3097" max="3099" width="4.42578125" style="100" customWidth="1"/>
    <col min="3100" max="3328" width="12.5703125" style="100"/>
    <col min="3329" max="3329" width="2.28515625" style="100" customWidth="1"/>
    <col min="3330" max="3330" width="11.42578125" style="100" customWidth="1"/>
    <col min="3331" max="3332" width="12.85546875" style="100" customWidth="1"/>
    <col min="3333" max="3333" width="0.7109375" style="100" customWidth="1"/>
    <col min="3334" max="3339" width="7" style="100" customWidth="1"/>
    <col min="3340" max="3340" width="9.85546875" style="100" customWidth="1"/>
    <col min="3341" max="3341" width="4.140625" style="100" customWidth="1"/>
    <col min="3342" max="3344" width="7" style="100" customWidth="1"/>
    <col min="3345" max="3345" width="4.85546875" style="100" customWidth="1"/>
    <col min="3346" max="3347" width="5" style="100" customWidth="1"/>
    <col min="3348" max="3348" width="5.140625" style="100" customWidth="1"/>
    <col min="3349" max="3349" width="6.5703125" style="100" customWidth="1"/>
    <col min="3350" max="3350" width="8.85546875" style="100" customWidth="1"/>
    <col min="3351" max="3351" width="3.140625" style="100" customWidth="1"/>
    <col min="3352" max="3352" width="10.140625" style="100" customWidth="1"/>
    <col min="3353" max="3355" width="4.42578125" style="100" customWidth="1"/>
    <col min="3356" max="3584" width="12.5703125" style="100"/>
    <col min="3585" max="3585" width="2.28515625" style="100" customWidth="1"/>
    <col min="3586" max="3586" width="11.42578125" style="100" customWidth="1"/>
    <col min="3587" max="3588" width="12.85546875" style="100" customWidth="1"/>
    <col min="3589" max="3589" width="0.7109375" style="100" customWidth="1"/>
    <col min="3590" max="3595" width="7" style="100" customWidth="1"/>
    <col min="3596" max="3596" width="9.85546875" style="100" customWidth="1"/>
    <col min="3597" max="3597" width="4.140625" style="100" customWidth="1"/>
    <col min="3598" max="3600" width="7" style="100" customWidth="1"/>
    <col min="3601" max="3601" width="4.85546875" style="100" customWidth="1"/>
    <col min="3602" max="3603" width="5" style="100" customWidth="1"/>
    <col min="3604" max="3604" width="5.140625" style="100" customWidth="1"/>
    <col min="3605" max="3605" width="6.5703125" style="100" customWidth="1"/>
    <col min="3606" max="3606" width="8.85546875" style="100" customWidth="1"/>
    <col min="3607" max="3607" width="3.140625" style="100" customWidth="1"/>
    <col min="3608" max="3608" width="10.140625" style="100" customWidth="1"/>
    <col min="3609" max="3611" width="4.42578125" style="100" customWidth="1"/>
    <col min="3612" max="3840" width="12.5703125" style="100"/>
    <col min="3841" max="3841" width="2.28515625" style="100" customWidth="1"/>
    <col min="3842" max="3842" width="11.42578125" style="100" customWidth="1"/>
    <col min="3843" max="3844" width="12.85546875" style="100" customWidth="1"/>
    <col min="3845" max="3845" width="0.7109375" style="100" customWidth="1"/>
    <col min="3846" max="3851" width="7" style="100" customWidth="1"/>
    <col min="3852" max="3852" width="9.85546875" style="100" customWidth="1"/>
    <col min="3853" max="3853" width="4.140625" style="100" customWidth="1"/>
    <col min="3854" max="3856" width="7" style="100" customWidth="1"/>
    <col min="3857" max="3857" width="4.85546875" style="100" customWidth="1"/>
    <col min="3858" max="3859" width="5" style="100" customWidth="1"/>
    <col min="3860" max="3860" width="5.140625" style="100" customWidth="1"/>
    <col min="3861" max="3861" width="6.5703125" style="100" customWidth="1"/>
    <col min="3862" max="3862" width="8.85546875" style="100" customWidth="1"/>
    <col min="3863" max="3863" width="3.140625" style="100" customWidth="1"/>
    <col min="3864" max="3864" width="10.140625" style="100" customWidth="1"/>
    <col min="3865" max="3867" width="4.42578125" style="100" customWidth="1"/>
    <col min="3868" max="4096" width="12.5703125" style="100"/>
    <col min="4097" max="4097" width="2.28515625" style="100" customWidth="1"/>
    <col min="4098" max="4098" width="11.42578125" style="100" customWidth="1"/>
    <col min="4099" max="4100" width="12.85546875" style="100" customWidth="1"/>
    <col min="4101" max="4101" width="0.7109375" style="100" customWidth="1"/>
    <col min="4102" max="4107" width="7" style="100" customWidth="1"/>
    <col min="4108" max="4108" width="9.85546875" style="100" customWidth="1"/>
    <col min="4109" max="4109" width="4.140625" style="100" customWidth="1"/>
    <col min="4110" max="4112" width="7" style="100" customWidth="1"/>
    <col min="4113" max="4113" width="4.85546875" style="100" customWidth="1"/>
    <col min="4114" max="4115" width="5" style="100" customWidth="1"/>
    <col min="4116" max="4116" width="5.140625" style="100" customWidth="1"/>
    <col min="4117" max="4117" width="6.5703125" style="100" customWidth="1"/>
    <col min="4118" max="4118" width="8.85546875" style="100" customWidth="1"/>
    <col min="4119" max="4119" width="3.140625" style="100" customWidth="1"/>
    <col min="4120" max="4120" width="10.140625" style="100" customWidth="1"/>
    <col min="4121" max="4123" width="4.42578125" style="100" customWidth="1"/>
    <col min="4124" max="4352" width="12.5703125" style="100"/>
    <col min="4353" max="4353" width="2.28515625" style="100" customWidth="1"/>
    <col min="4354" max="4354" width="11.42578125" style="100" customWidth="1"/>
    <col min="4355" max="4356" width="12.85546875" style="100" customWidth="1"/>
    <col min="4357" max="4357" width="0.7109375" style="100" customWidth="1"/>
    <col min="4358" max="4363" width="7" style="100" customWidth="1"/>
    <col min="4364" max="4364" width="9.85546875" style="100" customWidth="1"/>
    <col min="4365" max="4365" width="4.140625" style="100" customWidth="1"/>
    <col min="4366" max="4368" width="7" style="100" customWidth="1"/>
    <col min="4369" max="4369" width="4.85546875" style="100" customWidth="1"/>
    <col min="4370" max="4371" width="5" style="100" customWidth="1"/>
    <col min="4372" max="4372" width="5.140625" style="100" customWidth="1"/>
    <col min="4373" max="4373" width="6.5703125" style="100" customWidth="1"/>
    <col min="4374" max="4374" width="8.85546875" style="100" customWidth="1"/>
    <col min="4375" max="4375" width="3.140625" style="100" customWidth="1"/>
    <col min="4376" max="4376" width="10.140625" style="100" customWidth="1"/>
    <col min="4377" max="4379" width="4.42578125" style="100" customWidth="1"/>
    <col min="4380" max="4608" width="12.5703125" style="100"/>
    <col min="4609" max="4609" width="2.28515625" style="100" customWidth="1"/>
    <col min="4610" max="4610" width="11.42578125" style="100" customWidth="1"/>
    <col min="4611" max="4612" width="12.85546875" style="100" customWidth="1"/>
    <col min="4613" max="4613" width="0.7109375" style="100" customWidth="1"/>
    <col min="4614" max="4619" width="7" style="100" customWidth="1"/>
    <col min="4620" max="4620" width="9.85546875" style="100" customWidth="1"/>
    <col min="4621" max="4621" width="4.140625" style="100" customWidth="1"/>
    <col min="4622" max="4624" width="7" style="100" customWidth="1"/>
    <col min="4625" max="4625" width="4.85546875" style="100" customWidth="1"/>
    <col min="4626" max="4627" width="5" style="100" customWidth="1"/>
    <col min="4628" max="4628" width="5.140625" style="100" customWidth="1"/>
    <col min="4629" max="4629" width="6.5703125" style="100" customWidth="1"/>
    <col min="4630" max="4630" width="8.85546875" style="100" customWidth="1"/>
    <col min="4631" max="4631" width="3.140625" style="100" customWidth="1"/>
    <col min="4632" max="4632" width="10.140625" style="100" customWidth="1"/>
    <col min="4633" max="4635" width="4.42578125" style="100" customWidth="1"/>
    <col min="4636" max="4864" width="12.5703125" style="100"/>
    <col min="4865" max="4865" width="2.28515625" style="100" customWidth="1"/>
    <col min="4866" max="4866" width="11.42578125" style="100" customWidth="1"/>
    <col min="4867" max="4868" width="12.85546875" style="100" customWidth="1"/>
    <col min="4869" max="4869" width="0.7109375" style="100" customWidth="1"/>
    <col min="4870" max="4875" width="7" style="100" customWidth="1"/>
    <col min="4876" max="4876" width="9.85546875" style="100" customWidth="1"/>
    <col min="4877" max="4877" width="4.140625" style="100" customWidth="1"/>
    <col min="4878" max="4880" width="7" style="100" customWidth="1"/>
    <col min="4881" max="4881" width="4.85546875" style="100" customWidth="1"/>
    <col min="4882" max="4883" width="5" style="100" customWidth="1"/>
    <col min="4884" max="4884" width="5.140625" style="100" customWidth="1"/>
    <col min="4885" max="4885" width="6.5703125" style="100" customWidth="1"/>
    <col min="4886" max="4886" width="8.85546875" style="100" customWidth="1"/>
    <col min="4887" max="4887" width="3.140625" style="100" customWidth="1"/>
    <col min="4888" max="4888" width="10.140625" style="100" customWidth="1"/>
    <col min="4889" max="4891" width="4.42578125" style="100" customWidth="1"/>
    <col min="4892" max="5120" width="12.5703125" style="100"/>
    <col min="5121" max="5121" width="2.28515625" style="100" customWidth="1"/>
    <col min="5122" max="5122" width="11.42578125" style="100" customWidth="1"/>
    <col min="5123" max="5124" width="12.85546875" style="100" customWidth="1"/>
    <col min="5125" max="5125" width="0.7109375" style="100" customWidth="1"/>
    <col min="5126" max="5131" width="7" style="100" customWidth="1"/>
    <col min="5132" max="5132" width="9.85546875" style="100" customWidth="1"/>
    <col min="5133" max="5133" width="4.140625" style="100" customWidth="1"/>
    <col min="5134" max="5136" width="7" style="100" customWidth="1"/>
    <col min="5137" max="5137" width="4.85546875" style="100" customWidth="1"/>
    <col min="5138" max="5139" width="5" style="100" customWidth="1"/>
    <col min="5140" max="5140" width="5.140625" style="100" customWidth="1"/>
    <col min="5141" max="5141" width="6.5703125" style="100" customWidth="1"/>
    <col min="5142" max="5142" width="8.85546875" style="100" customWidth="1"/>
    <col min="5143" max="5143" width="3.140625" style="100" customWidth="1"/>
    <col min="5144" max="5144" width="10.140625" style="100" customWidth="1"/>
    <col min="5145" max="5147" width="4.42578125" style="100" customWidth="1"/>
    <col min="5148" max="5376" width="12.5703125" style="100"/>
    <col min="5377" max="5377" width="2.28515625" style="100" customWidth="1"/>
    <col min="5378" max="5378" width="11.42578125" style="100" customWidth="1"/>
    <col min="5379" max="5380" width="12.85546875" style="100" customWidth="1"/>
    <col min="5381" max="5381" width="0.7109375" style="100" customWidth="1"/>
    <col min="5382" max="5387" width="7" style="100" customWidth="1"/>
    <col min="5388" max="5388" width="9.85546875" style="100" customWidth="1"/>
    <col min="5389" max="5389" width="4.140625" style="100" customWidth="1"/>
    <col min="5390" max="5392" width="7" style="100" customWidth="1"/>
    <col min="5393" max="5393" width="4.85546875" style="100" customWidth="1"/>
    <col min="5394" max="5395" width="5" style="100" customWidth="1"/>
    <col min="5396" max="5396" width="5.140625" style="100" customWidth="1"/>
    <col min="5397" max="5397" width="6.5703125" style="100" customWidth="1"/>
    <col min="5398" max="5398" width="8.85546875" style="100" customWidth="1"/>
    <col min="5399" max="5399" width="3.140625" style="100" customWidth="1"/>
    <col min="5400" max="5400" width="10.140625" style="100" customWidth="1"/>
    <col min="5401" max="5403" width="4.42578125" style="100" customWidth="1"/>
    <col min="5404" max="5632" width="12.5703125" style="100"/>
    <col min="5633" max="5633" width="2.28515625" style="100" customWidth="1"/>
    <col min="5634" max="5634" width="11.42578125" style="100" customWidth="1"/>
    <col min="5635" max="5636" width="12.85546875" style="100" customWidth="1"/>
    <col min="5637" max="5637" width="0.7109375" style="100" customWidth="1"/>
    <col min="5638" max="5643" width="7" style="100" customWidth="1"/>
    <col min="5644" max="5644" width="9.85546875" style="100" customWidth="1"/>
    <col min="5645" max="5645" width="4.140625" style="100" customWidth="1"/>
    <col min="5646" max="5648" width="7" style="100" customWidth="1"/>
    <col min="5649" max="5649" width="4.85546875" style="100" customWidth="1"/>
    <col min="5650" max="5651" width="5" style="100" customWidth="1"/>
    <col min="5652" max="5652" width="5.140625" style="100" customWidth="1"/>
    <col min="5653" max="5653" width="6.5703125" style="100" customWidth="1"/>
    <col min="5654" max="5654" width="8.85546875" style="100" customWidth="1"/>
    <col min="5655" max="5655" width="3.140625" style="100" customWidth="1"/>
    <col min="5656" max="5656" width="10.140625" style="100" customWidth="1"/>
    <col min="5657" max="5659" width="4.42578125" style="100" customWidth="1"/>
    <col min="5660" max="5888" width="12.5703125" style="100"/>
    <col min="5889" max="5889" width="2.28515625" style="100" customWidth="1"/>
    <col min="5890" max="5890" width="11.42578125" style="100" customWidth="1"/>
    <col min="5891" max="5892" width="12.85546875" style="100" customWidth="1"/>
    <col min="5893" max="5893" width="0.7109375" style="100" customWidth="1"/>
    <col min="5894" max="5899" width="7" style="100" customWidth="1"/>
    <col min="5900" max="5900" width="9.85546875" style="100" customWidth="1"/>
    <col min="5901" max="5901" width="4.140625" style="100" customWidth="1"/>
    <col min="5902" max="5904" width="7" style="100" customWidth="1"/>
    <col min="5905" max="5905" width="4.85546875" style="100" customWidth="1"/>
    <col min="5906" max="5907" width="5" style="100" customWidth="1"/>
    <col min="5908" max="5908" width="5.140625" style="100" customWidth="1"/>
    <col min="5909" max="5909" width="6.5703125" style="100" customWidth="1"/>
    <col min="5910" max="5910" width="8.85546875" style="100" customWidth="1"/>
    <col min="5911" max="5911" width="3.140625" style="100" customWidth="1"/>
    <col min="5912" max="5912" width="10.140625" style="100" customWidth="1"/>
    <col min="5913" max="5915" width="4.42578125" style="100" customWidth="1"/>
    <col min="5916" max="6144" width="12.5703125" style="100"/>
    <col min="6145" max="6145" width="2.28515625" style="100" customWidth="1"/>
    <col min="6146" max="6146" width="11.42578125" style="100" customWidth="1"/>
    <col min="6147" max="6148" width="12.85546875" style="100" customWidth="1"/>
    <col min="6149" max="6149" width="0.7109375" style="100" customWidth="1"/>
    <col min="6150" max="6155" width="7" style="100" customWidth="1"/>
    <col min="6156" max="6156" width="9.85546875" style="100" customWidth="1"/>
    <col min="6157" max="6157" width="4.140625" style="100" customWidth="1"/>
    <col min="6158" max="6160" width="7" style="100" customWidth="1"/>
    <col min="6161" max="6161" width="4.85546875" style="100" customWidth="1"/>
    <col min="6162" max="6163" width="5" style="100" customWidth="1"/>
    <col min="6164" max="6164" width="5.140625" style="100" customWidth="1"/>
    <col min="6165" max="6165" width="6.5703125" style="100" customWidth="1"/>
    <col min="6166" max="6166" width="8.85546875" style="100" customWidth="1"/>
    <col min="6167" max="6167" width="3.140625" style="100" customWidth="1"/>
    <col min="6168" max="6168" width="10.140625" style="100" customWidth="1"/>
    <col min="6169" max="6171" width="4.42578125" style="100" customWidth="1"/>
    <col min="6172" max="6400" width="12.5703125" style="100"/>
    <col min="6401" max="6401" width="2.28515625" style="100" customWidth="1"/>
    <col min="6402" max="6402" width="11.42578125" style="100" customWidth="1"/>
    <col min="6403" max="6404" width="12.85546875" style="100" customWidth="1"/>
    <col min="6405" max="6405" width="0.7109375" style="100" customWidth="1"/>
    <col min="6406" max="6411" width="7" style="100" customWidth="1"/>
    <col min="6412" max="6412" width="9.85546875" style="100" customWidth="1"/>
    <col min="6413" max="6413" width="4.140625" style="100" customWidth="1"/>
    <col min="6414" max="6416" width="7" style="100" customWidth="1"/>
    <col min="6417" max="6417" width="4.85546875" style="100" customWidth="1"/>
    <col min="6418" max="6419" width="5" style="100" customWidth="1"/>
    <col min="6420" max="6420" width="5.140625" style="100" customWidth="1"/>
    <col min="6421" max="6421" width="6.5703125" style="100" customWidth="1"/>
    <col min="6422" max="6422" width="8.85546875" style="100" customWidth="1"/>
    <col min="6423" max="6423" width="3.140625" style="100" customWidth="1"/>
    <col min="6424" max="6424" width="10.140625" style="100" customWidth="1"/>
    <col min="6425" max="6427" width="4.42578125" style="100" customWidth="1"/>
    <col min="6428" max="6656" width="12.5703125" style="100"/>
    <col min="6657" max="6657" width="2.28515625" style="100" customWidth="1"/>
    <col min="6658" max="6658" width="11.42578125" style="100" customWidth="1"/>
    <col min="6659" max="6660" width="12.85546875" style="100" customWidth="1"/>
    <col min="6661" max="6661" width="0.7109375" style="100" customWidth="1"/>
    <col min="6662" max="6667" width="7" style="100" customWidth="1"/>
    <col min="6668" max="6668" width="9.85546875" style="100" customWidth="1"/>
    <col min="6669" max="6669" width="4.140625" style="100" customWidth="1"/>
    <col min="6670" max="6672" width="7" style="100" customWidth="1"/>
    <col min="6673" max="6673" width="4.85546875" style="100" customWidth="1"/>
    <col min="6674" max="6675" width="5" style="100" customWidth="1"/>
    <col min="6676" max="6676" width="5.140625" style="100" customWidth="1"/>
    <col min="6677" max="6677" width="6.5703125" style="100" customWidth="1"/>
    <col min="6678" max="6678" width="8.85546875" style="100" customWidth="1"/>
    <col min="6679" max="6679" width="3.140625" style="100" customWidth="1"/>
    <col min="6680" max="6680" width="10.140625" style="100" customWidth="1"/>
    <col min="6681" max="6683" width="4.42578125" style="100" customWidth="1"/>
    <col min="6684" max="6912" width="12.5703125" style="100"/>
    <col min="6913" max="6913" width="2.28515625" style="100" customWidth="1"/>
    <col min="6914" max="6914" width="11.42578125" style="100" customWidth="1"/>
    <col min="6915" max="6916" width="12.85546875" style="100" customWidth="1"/>
    <col min="6917" max="6917" width="0.7109375" style="100" customWidth="1"/>
    <col min="6918" max="6923" width="7" style="100" customWidth="1"/>
    <col min="6924" max="6924" width="9.85546875" style="100" customWidth="1"/>
    <col min="6925" max="6925" width="4.140625" style="100" customWidth="1"/>
    <col min="6926" max="6928" width="7" style="100" customWidth="1"/>
    <col min="6929" max="6929" width="4.85546875" style="100" customWidth="1"/>
    <col min="6930" max="6931" width="5" style="100" customWidth="1"/>
    <col min="6932" max="6932" width="5.140625" style="100" customWidth="1"/>
    <col min="6933" max="6933" width="6.5703125" style="100" customWidth="1"/>
    <col min="6934" max="6934" width="8.85546875" style="100" customWidth="1"/>
    <col min="6935" max="6935" width="3.140625" style="100" customWidth="1"/>
    <col min="6936" max="6936" width="10.140625" style="100" customWidth="1"/>
    <col min="6937" max="6939" width="4.42578125" style="100" customWidth="1"/>
    <col min="6940" max="7168" width="12.5703125" style="100"/>
    <col min="7169" max="7169" width="2.28515625" style="100" customWidth="1"/>
    <col min="7170" max="7170" width="11.42578125" style="100" customWidth="1"/>
    <col min="7171" max="7172" width="12.85546875" style="100" customWidth="1"/>
    <col min="7173" max="7173" width="0.7109375" style="100" customWidth="1"/>
    <col min="7174" max="7179" width="7" style="100" customWidth="1"/>
    <col min="7180" max="7180" width="9.85546875" style="100" customWidth="1"/>
    <col min="7181" max="7181" width="4.140625" style="100" customWidth="1"/>
    <col min="7182" max="7184" width="7" style="100" customWidth="1"/>
    <col min="7185" max="7185" width="4.85546875" style="100" customWidth="1"/>
    <col min="7186" max="7187" width="5" style="100" customWidth="1"/>
    <col min="7188" max="7188" width="5.140625" style="100" customWidth="1"/>
    <col min="7189" max="7189" width="6.5703125" style="100" customWidth="1"/>
    <col min="7190" max="7190" width="8.85546875" style="100" customWidth="1"/>
    <col min="7191" max="7191" width="3.140625" style="100" customWidth="1"/>
    <col min="7192" max="7192" width="10.140625" style="100" customWidth="1"/>
    <col min="7193" max="7195" width="4.42578125" style="100" customWidth="1"/>
    <col min="7196" max="7424" width="12.5703125" style="100"/>
    <col min="7425" max="7425" width="2.28515625" style="100" customWidth="1"/>
    <col min="7426" max="7426" width="11.42578125" style="100" customWidth="1"/>
    <col min="7427" max="7428" width="12.85546875" style="100" customWidth="1"/>
    <col min="7429" max="7429" width="0.7109375" style="100" customWidth="1"/>
    <col min="7430" max="7435" width="7" style="100" customWidth="1"/>
    <col min="7436" max="7436" width="9.85546875" style="100" customWidth="1"/>
    <col min="7437" max="7437" width="4.140625" style="100" customWidth="1"/>
    <col min="7438" max="7440" width="7" style="100" customWidth="1"/>
    <col min="7441" max="7441" width="4.85546875" style="100" customWidth="1"/>
    <col min="7442" max="7443" width="5" style="100" customWidth="1"/>
    <col min="7444" max="7444" width="5.140625" style="100" customWidth="1"/>
    <col min="7445" max="7445" width="6.5703125" style="100" customWidth="1"/>
    <col min="7446" max="7446" width="8.85546875" style="100" customWidth="1"/>
    <col min="7447" max="7447" width="3.140625" style="100" customWidth="1"/>
    <col min="7448" max="7448" width="10.140625" style="100" customWidth="1"/>
    <col min="7449" max="7451" width="4.42578125" style="100" customWidth="1"/>
    <col min="7452" max="7680" width="12.5703125" style="100"/>
    <col min="7681" max="7681" width="2.28515625" style="100" customWidth="1"/>
    <col min="7682" max="7682" width="11.42578125" style="100" customWidth="1"/>
    <col min="7683" max="7684" width="12.85546875" style="100" customWidth="1"/>
    <col min="7685" max="7685" width="0.7109375" style="100" customWidth="1"/>
    <col min="7686" max="7691" width="7" style="100" customWidth="1"/>
    <col min="7692" max="7692" width="9.85546875" style="100" customWidth="1"/>
    <col min="7693" max="7693" width="4.140625" style="100" customWidth="1"/>
    <col min="7694" max="7696" width="7" style="100" customWidth="1"/>
    <col min="7697" max="7697" width="4.85546875" style="100" customWidth="1"/>
    <col min="7698" max="7699" width="5" style="100" customWidth="1"/>
    <col min="7700" max="7700" width="5.140625" style="100" customWidth="1"/>
    <col min="7701" max="7701" width="6.5703125" style="100" customWidth="1"/>
    <col min="7702" max="7702" width="8.85546875" style="100" customWidth="1"/>
    <col min="7703" max="7703" width="3.140625" style="100" customWidth="1"/>
    <col min="7704" max="7704" width="10.140625" style="100" customWidth="1"/>
    <col min="7705" max="7707" width="4.42578125" style="100" customWidth="1"/>
    <col min="7708" max="7936" width="12.5703125" style="100"/>
    <col min="7937" max="7937" width="2.28515625" style="100" customWidth="1"/>
    <col min="7938" max="7938" width="11.42578125" style="100" customWidth="1"/>
    <col min="7939" max="7940" width="12.85546875" style="100" customWidth="1"/>
    <col min="7941" max="7941" width="0.7109375" style="100" customWidth="1"/>
    <col min="7942" max="7947" width="7" style="100" customWidth="1"/>
    <col min="7948" max="7948" width="9.85546875" style="100" customWidth="1"/>
    <col min="7949" max="7949" width="4.140625" style="100" customWidth="1"/>
    <col min="7950" max="7952" width="7" style="100" customWidth="1"/>
    <col min="7953" max="7953" width="4.85546875" style="100" customWidth="1"/>
    <col min="7954" max="7955" width="5" style="100" customWidth="1"/>
    <col min="7956" max="7956" width="5.140625" style="100" customWidth="1"/>
    <col min="7957" max="7957" width="6.5703125" style="100" customWidth="1"/>
    <col min="7958" max="7958" width="8.85546875" style="100" customWidth="1"/>
    <col min="7959" max="7959" width="3.140625" style="100" customWidth="1"/>
    <col min="7960" max="7960" width="10.140625" style="100" customWidth="1"/>
    <col min="7961" max="7963" width="4.42578125" style="100" customWidth="1"/>
    <col min="7964" max="8192" width="12.5703125" style="100"/>
    <col min="8193" max="8193" width="2.28515625" style="100" customWidth="1"/>
    <col min="8194" max="8194" width="11.42578125" style="100" customWidth="1"/>
    <col min="8195" max="8196" width="12.85546875" style="100" customWidth="1"/>
    <col min="8197" max="8197" width="0.7109375" style="100" customWidth="1"/>
    <col min="8198" max="8203" width="7" style="100" customWidth="1"/>
    <col min="8204" max="8204" width="9.85546875" style="100" customWidth="1"/>
    <col min="8205" max="8205" width="4.140625" style="100" customWidth="1"/>
    <col min="8206" max="8208" width="7" style="100" customWidth="1"/>
    <col min="8209" max="8209" width="4.85546875" style="100" customWidth="1"/>
    <col min="8210" max="8211" width="5" style="100" customWidth="1"/>
    <col min="8212" max="8212" width="5.140625" style="100" customWidth="1"/>
    <col min="8213" max="8213" width="6.5703125" style="100" customWidth="1"/>
    <col min="8214" max="8214" width="8.85546875" style="100" customWidth="1"/>
    <col min="8215" max="8215" width="3.140625" style="100" customWidth="1"/>
    <col min="8216" max="8216" width="10.140625" style="100" customWidth="1"/>
    <col min="8217" max="8219" width="4.42578125" style="100" customWidth="1"/>
    <col min="8220" max="8448" width="12.5703125" style="100"/>
    <col min="8449" max="8449" width="2.28515625" style="100" customWidth="1"/>
    <col min="8450" max="8450" width="11.42578125" style="100" customWidth="1"/>
    <col min="8451" max="8452" width="12.85546875" style="100" customWidth="1"/>
    <col min="8453" max="8453" width="0.7109375" style="100" customWidth="1"/>
    <col min="8454" max="8459" width="7" style="100" customWidth="1"/>
    <col min="8460" max="8460" width="9.85546875" style="100" customWidth="1"/>
    <col min="8461" max="8461" width="4.140625" style="100" customWidth="1"/>
    <col min="8462" max="8464" width="7" style="100" customWidth="1"/>
    <col min="8465" max="8465" width="4.85546875" style="100" customWidth="1"/>
    <col min="8466" max="8467" width="5" style="100" customWidth="1"/>
    <col min="8468" max="8468" width="5.140625" style="100" customWidth="1"/>
    <col min="8469" max="8469" width="6.5703125" style="100" customWidth="1"/>
    <col min="8470" max="8470" width="8.85546875" style="100" customWidth="1"/>
    <col min="8471" max="8471" width="3.140625" style="100" customWidth="1"/>
    <col min="8472" max="8472" width="10.140625" style="100" customWidth="1"/>
    <col min="8473" max="8475" width="4.42578125" style="100" customWidth="1"/>
    <col min="8476" max="8704" width="12.5703125" style="100"/>
    <col min="8705" max="8705" width="2.28515625" style="100" customWidth="1"/>
    <col min="8706" max="8706" width="11.42578125" style="100" customWidth="1"/>
    <col min="8707" max="8708" width="12.85546875" style="100" customWidth="1"/>
    <col min="8709" max="8709" width="0.7109375" style="100" customWidth="1"/>
    <col min="8710" max="8715" width="7" style="100" customWidth="1"/>
    <col min="8716" max="8716" width="9.85546875" style="100" customWidth="1"/>
    <col min="8717" max="8717" width="4.140625" style="100" customWidth="1"/>
    <col min="8718" max="8720" width="7" style="100" customWidth="1"/>
    <col min="8721" max="8721" width="4.85546875" style="100" customWidth="1"/>
    <col min="8722" max="8723" width="5" style="100" customWidth="1"/>
    <col min="8724" max="8724" width="5.140625" style="100" customWidth="1"/>
    <col min="8725" max="8725" width="6.5703125" style="100" customWidth="1"/>
    <col min="8726" max="8726" width="8.85546875" style="100" customWidth="1"/>
    <col min="8727" max="8727" width="3.140625" style="100" customWidth="1"/>
    <col min="8728" max="8728" width="10.140625" style="100" customWidth="1"/>
    <col min="8729" max="8731" width="4.42578125" style="100" customWidth="1"/>
    <col min="8732" max="8960" width="12.5703125" style="100"/>
    <col min="8961" max="8961" width="2.28515625" style="100" customWidth="1"/>
    <col min="8962" max="8962" width="11.42578125" style="100" customWidth="1"/>
    <col min="8963" max="8964" width="12.85546875" style="100" customWidth="1"/>
    <col min="8965" max="8965" width="0.7109375" style="100" customWidth="1"/>
    <col min="8966" max="8971" width="7" style="100" customWidth="1"/>
    <col min="8972" max="8972" width="9.85546875" style="100" customWidth="1"/>
    <col min="8973" max="8973" width="4.140625" style="100" customWidth="1"/>
    <col min="8974" max="8976" width="7" style="100" customWidth="1"/>
    <col min="8977" max="8977" width="4.85546875" style="100" customWidth="1"/>
    <col min="8978" max="8979" width="5" style="100" customWidth="1"/>
    <col min="8980" max="8980" width="5.140625" style="100" customWidth="1"/>
    <col min="8981" max="8981" width="6.5703125" style="100" customWidth="1"/>
    <col min="8982" max="8982" width="8.85546875" style="100" customWidth="1"/>
    <col min="8983" max="8983" width="3.140625" style="100" customWidth="1"/>
    <col min="8984" max="8984" width="10.140625" style="100" customWidth="1"/>
    <col min="8985" max="8987" width="4.42578125" style="100" customWidth="1"/>
    <col min="8988" max="9216" width="12.5703125" style="100"/>
    <col min="9217" max="9217" width="2.28515625" style="100" customWidth="1"/>
    <col min="9218" max="9218" width="11.42578125" style="100" customWidth="1"/>
    <col min="9219" max="9220" width="12.85546875" style="100" customWidth="1"/>
    <col min="9221" max="9221" width="0.7109375" style="100" customWidth="1"/>
    <col min="9222" max="9227" width="7" style="100" customWidth="1"/>
    <col min="9228" max="9228" width="9.85546875" style="100" customWidth="1"/>
    <col min="9229" max="9229" width="4.140625" style="100" customWidth="1"/>
    <col min="9230" max="9232" width="7" style="100" customWidth="1"/>
    <col min="9233" max="9233" width="4.85546875" style="100" customWidth="1"/>
    <col min="9234" max="9235" width="5" style="100" customWidth="1"/>
    <col min="9236" max="9236" width="5.140625" style="100" customWidth="1"/>
    <col min="9237" max="9237" width="6.5703125" style="100" customWidth="1"/>
    <col min="9238" max="9238" width="8.85546875" style="100" customWidth="1"/>
    <col min="9239" max="9239" width="3.140625" style="100" customWidth="1"/>
    <col min="9240" max="9240" width="10.140625" style="100" customWidth="1"/>
    <col min="9241" max="9243" width="4.42578125" style="100" customWidth="1"/>
    <col min="9244" max="9472" width="12.5703125" style="100"/>
    <col min="9473" max="9473" width="2.28515625" style="100" customWidth="1"/>
    <col min="9474" max="9474" width="11.42578125" style="100" customWidth="1"/>
    <col min="9475" max="9476" width="12.85546875" style="100" customWidth="1"/>
    <col min="9477" max="9477" width="0.7109375" style="100" customWidth="1"/>
    <col min="9478" max="9483" width="7" style="100" customWidth="1"/>
    <col min="9484" max="9484" width="9.85546875" style="100" customWidth="1"/>
    <col min="9485" max="9485" width="4.140625" style="100" customWidth="1"/>
    <col min="9486" max="9488" width="7" style="100" customWidth="1"/>
    <col min="9489" max="9489" width="4.85546875" style="100" customWidth="1"/>
    <col min="9490" max="9491" width="5" style="100" customWidth="1"/>
    <col min="9492" max="9492" width="5.140625" style="100" customWidth="1"/>
    <col min="9493" max="9493" width="6.5703125" style="100" customWidth="1"/>
    <col min="9494" max="9494" width="8.85546875" style="100" customWidth="1"/>
    <col min="9495" max="9495" width="3.140625" style="100" customWidth="1"/>
    <col min="9496" max="9496" width="10.140625" style="100" customWidth="1"/>
    <col min="9497" max="9499" width="4.42578125" style="100" customWidth="1"/>
    <col min="9500" max="9728" width="12.5703125" style="100"/>
    <col min="9729" max="9729" width="2.28515625" style="100" customWidth="1"/>
    <col min="9730" max="9730" width="11.42578125" style="100" customWidth="1"/>
    <col min="9731" max="9732" width="12.85546875" style="100" customWidth="1"/>
    <col min="9733" max="9733" width="0.7109375" style="100" customWidth="1"/>
    <col min="9734" max="9739" width="7" style="100" customWidth="1"/>
    <col min="9740" max="9740" width="9.85546875" style="100" customWidth="1"/>
    <col min="9741" max="9741" width="4.140625" style="100" customWidth="1"/>
    <col min="9742" max="9744" width="7" style="100" customWidth="1"/>
    <col min="9745" max="9745" width="4.85546875" style="100" customWidth="1"/>
    <col min="9746" max="9747" width="5" style="100" customWidth="1"/>
    <col min="9748" max="9748" width="5.140625" style="100" customWidth="1"/>
    <col min="9749" max="9749" width="6.5703125" style="100" customWidth="1"/>
    <col min="9750" max="9750" width="8.85546875" style="100" customWidth="1"/>
    <col min="9751" max="9751" width="3.140625" style="100" customWidth="1"/>
    <col min="9752" max="9752" width="10.140625" style="100" customWidth="1"/>
    <col min="9753" max="9755" width="4.42578125" style="100" customWidth="1"/>
    <col min="9756" max="9984" width="12.5703125" style="100"/>
    <col min="9985" max="9985" width="2.28515625" style="100" customWidth="1"/>
    <col min="9986" max="9986" width="11.42578125" style="100" customWidth="1"/>
    <col min="9987" max="9988" width="12.85546875" style="100" customWidth="1"/>
    <col min="9989" max="9989" width="0.7109375" style="100" customWidth="1"/>
    <col min="9990" max="9995" width="7" style="100" customWidth="1"/>
    <col min="9996" max="9996" width="9.85546875" style="100" customWidth="1"/>
    <col min="9997" max="9997" width="4.140625" style="100" customWidth="1"/>
    <col min="9998" max="10000" width="7" style="100" customWidth="1"/>
    <col min="10001" max="10001" width="4.85546875" style="100" customWidth="1"/>
    <col min="10002" max="10003" width="5" style="100" customWidth="1"/>
    <col min="10004" max="10004" width="5.140625" style="100" customWidth="1"/>
    <col min="10005" max="10005" width="6.5703125" style="100" customWidth="1"/>
    <col min="10006" max="10006" width="8.85546875" style="100" customWidth="1"/>
    <col min="10007" max="10007" width="3.140625" style="100" customWidth="1"/>
    <col min="10008" max="10008" width="10.140625" style="100" customWidth="1"/>
    <col min="10009" max="10011" width="4.42578125" style="100" customWidth="1"/>
    <col min="10012" max="10240" width="12.5703125" style="100"/>
    <col min="10241" max="10241" width="2.28515625" style="100" customWidth="1"/>
    <col min="10242" max="10242" width="11.42578125" style="100" customWidth="1"/>
    <col min="10243" max="10244" width="12.85546875" style="100" customWidth="1"/>
    <col min="10245" max="10245" width="0.7109375" style="100" customWidth="1"/>
    <col min="10246" max="10251" width="7" style="100" customWidth="1"/>
    <col min="10252" max="10252" width="9.85546875" style="100" customWidth="1"/>
    <col min="10253" max="10253" width="4.140625" style="100" customWidth="1"/>
    <col min="10254" max="10256" width="7" style="100" customWidth="1"/>
    <col min="10257" max="10257" width="4.85546875" style="100" customWidth="1"/>
    <col min="10258" max="10259" width="5" style="100" customWidth="1"/>
    <col min="10260" max="10260" width="5.140625" style="100" customWidth="1"/>
    <col min="10261" max="10261" width="6.5703125" style="100" customWidth="1"/>
    <col min="10262" max="10262" width="8.85546875" style="100" customWidth="1"/>
    <col min="10263" max="10263" width="3.140625" style="100" customWidth="1"/>
    <col min="10264" max="10264" width="10.140625" style="100" customWidth="1"/>
    <col min="10265" max="10267" width="4.42578125" style="100" customWidth="1"/>
    <col min="10268" max="10496" width="12.5703125" style="100"/>
    <col min="10497" max="10497" width="2.28515625" style="100" customWidth="1"/>
    <col min="10498" max="10498" width="11.42578125" style="100" customWidth="1"/>
    <col min="10499" max="10500" width="12.85546875" style="100" customWidth="1"/>
    <col min="10501" max="10501" width="0.7109375" style="100" customWidth="1"/>
    <col min="10502" max="10507" width="7" style="100" customWidth="1"/>
    <col min="10508" max="10508" width="9.85546875" style="100" customWidth="1"/>
    <col min="10509" max="10509" width="4.140625" style="100" customWidth="1"/>
    <col min="10510" max="10512" width="7" style="100" customWidth="1"/>
    <col min="10513" max="10513" width="4.85546875" style="100" customWidth="1"/>
    <col min="10514" max="10515" width="5" style="100" customWidth="1"/>
    <col min="10516" max="10516" width="5.140625" style="100" customWidth="1"/>
    <col min="10517" max="10517" width="6.5703125" style="100" customWidth="1"/>
    <col min="10518" max="10518" width="8.85546875" style="100" customWidth="1"/>
    <col min="10519" max="10519" width="3.140625" style="100" customWidth="1"/>
    <col min="10520" max="10520" width="10.140625" style="100" customWidth="1"/>
    <col min="10521" max="10523" width="4.42578125" style="100" customWidth="1"/>
    <col min="10524" max="10752" width="12.5703125" style="100"/>
    <col min="10753" max="10753" width="2.28515625" style="100" customWidth="1"/>
    <col min="10754" max="10754" width="11.42578125" style="100" customWidth="1"/>
    <col min="10755" max="10756" width="12.85546875" style="100" customWidth="1"/>
    <col min="10757" max="10757" width="0.7109375" style="100" customWidth="1"/>
    <col min="10758" max="10763" width="7" style="100" customWidth="1"/>
    <col min="10764" max="10764" width="9.85546875" style="100" customWidth="1"/>
    <col min="10765" max="10765" width="4.140625" style="100" customWidth="1"/>
    <col min="10766" max="10768" width="7" style="100" customWidth="1"/>
    <col min="10769" max="10769" width="4.85546875" style="100" customWidth="1"/>
    <col min="10770" max="10771" width="5" style="100" customWidth="1"/>
    <col min="10772" max="10772" width="5.140625" style="100" customWidth="1"/>
    <col min="10773" max="10773" width="6.5703125" style="100" customWidth="1"/>
    <col min="10774" max="10774" width="8.85546875" style="100" customWidth="1"/>
    <col min="10775" max="10775" width="3.140625" style="100" customWidth="1"/>
    <col min="10776" max="10776" width="10.140625" style="100" customWidth="1"/>
    <col min="10777" max="10779" width="4.42578125" style="100" customWidth="1"/>
    <col min="10780" max="11008" width="12.5703125" style="100"/>
    <col min="11009" max="11009" width="2.28515625" style="100" customWidth="1"/>
    <col min="11010" max="11010" width="11.42578125" style="100" customWidth="1"/>
    <col min="11011" max="11012" width="12.85546875" style="100" customWidth="1"/>
    <col min="11013" max="11013" width="0.7109375" style="100" customWidth="1"/>
    <col min="11014" max="11019" width="7" style="100" customWidth="1"/>
    <col min="11020" max="11020" width="9.85546875" style="100" customWidth="1"/>
    <col min="11021" max="11021" width="4.140625" style="100" customWidth="1"/>
    <col min="11022" max="11024" width="7" style="100" customWidth="1"/>
    <col min="11025" max="11025" width="4.85546875" style="100" customWidth="1"/>
    <col min="11026" max="11027" width="5" style="100" customWidth="1"/>
    <col min="11028" max="11028" width="5.140625" style="100" customWidth="1"/>
    <col min="11029" max="11029" width="6.5703125" style="100" customWidth="1"/>
    <col min="11030" max="11030" width="8.85546875" style="100" customWidth="1"/>
    <col min="11031" max="11031" width="3.140625" style="100" customWidth="1"/>
    <col min="11032" max="11032" width="10.140625" style="100" customWidth="1"/>
    <col min="11033" max="11035" width="4.42578125" style="100" customWidth="1"/>
    <col min="11036" max="11264" width="12.5703125" style="100"/>
    <col min="11265" max="11265" width="2.28515625" style="100" customWidth="1"/>
    <col min="11266" max="11266" width="11.42578125" style="100" customWidth="1"/>
    <col min="11267" max="11268" width="12.85546875" style="100" customWidth="1"/>
    <col min="11269" max="11269" width="0.7109375" style="100" customWidth="1"/>
    <col min="11270" max="11275" width="7" style="100" customWidth="1"/>
    <col min="11276" max="11276" width="9.85546875" style="100" customWidth="1"/>
    <col min="11277" max="11277" width="4.140625" style="100" customWidth="1"/>
    <col min="11278" max="11280" width="7" style="100" customWidth="1"/>
    <col min="11281" max="11281" width="4.85546875" style="100" customWidth="1"/>
    <col min="11282" max="11283" width="5" style="100" customWidth="1"/>
    <col min="11284" max="11284" width="5.140625" style="100" customWidth="1"/>
    <col min="11285" max="11285" width="6.5703125" style="100" customWidth="1"/>
    <col min="11286" max="11286" width="8.85546875" style="100" customWidth="1"/>
    <col min="11287" max="11287" width="3.140625" style="100" customWidth="1"/>
    <col min="11288" max="11288" width="10.140625" style="100" customWidth="1"/>
    <col min="11289" max="11291" width="4.42578125" style="100" customWidth="1"/>
    <col min="11292" max="11520" width="12.5703125" style="100"/>
    <col min="11521" max="11521" width="2.28515625" style="100" customWidth="1"/>
    <col min="11522" max="11522" width="11.42578125" style="100" customWidth="1"/>
    <col min="11523" max="11524" width="12.85546875" style="100" customWidth="1"/>
    <col min="11525" max="11525" width="0.7109375" style="100" customWidth="1"/>
    <col min="11526" max="11531" width="7" style="100" customWidth="1"/>
    <col min="11532" max="11532" width="9.85546875" style="100" customWidth="1"/>
    <col min="11533" max="11533" width="4.140625" style="100" customWidth="1"/>
    <col min="11534" max="11536" width="7" style="100" customWidth="1"/>
    <col min="11537" max="11537" width="4.85546875" style="100" customWidth="1"/>
    <col min="11538" max="11539" width="5" style="100" customWidth="1"/>
    <col min="11540" max="11540" width="5.140625" style="100" customWidth="1"/>
    <col min="11541" max="11541" width="6.5703125" style="100" customWidth="1"/>
    <col min="11542" max="11542" width="8.85546875" style="100" customWidth="1"/>
    <col min="11543" max="11543" width="3.140625" style="100" customWidth="1"/>
    <col min="11544" max="11544" width="10.140625" style="100" customWidth="1"/>
    <col min="11545" max="11547" width="4.42578125" style="100" customWidth="1"/>
    <col min="11548" max="11776" width="12.5703125" style="100"/>
    <col min="11777" max="11777" width="2.28515625" style="100" customWidth="1"/>
    <col min="11778" max="11778" width="11.42578125" style="100" customWidth="1"/>
    <col min="11779" max="11780" width="12.85546875" style="100" customWidth="1"/>
    <col min="11781" max="11781" width="0.7109375" style="100" customWidth="1"/>
    <col min="11782" max="11787" width="7" style="100" customWidth="1"/>
    <col min="11788" max="11788" width="9.85546875" style="100" customWidth="1"/>
    <col min="11789" max="11789" width="4.140625" style="100" customWidth="1"/>
    <col min="11790" max="11792" width="7" style="100" customWidth="1"/>
    <col min="11793" max="11793" width="4.85546875" style="100" customWidth="1"/>
    <col min="11794" max="11795" width="5" style="100" customWidth="1"/>
    <col min="11796" max="11796" width="5.140625" style="100" customWidth="1"/>
    <col min="11797" max="11797" width="6.5703125" style="100" customWidth="1"/>
    <col min="11798" max="11798" width="8.85546875" style="100" customWidth="1"/>
    <col min="11799" max="11799" width="3.140625" style="100" customWidth="1"/>
    <col min="11800" max="11800" width="10.140625" style="100" customWidth="1"/>
    <col min="11801" max="11803" width="4.42578125" style="100" customWidth="1"/>
    <col min="11804" max="12032" width="12.5703125" style="100"/>
    <col min="12033" max="12033" width="2.28515625" style="100" customWidth="1"/>
    <col min="12034" max="12034" width="11.42578125" style="100" customWidth="1"/>
    <col min="12035" max="12036" width="12.85546875" style="100" customWidth="1"/>
    <col min="12037" max="12037" width="0.7109375" style="100" customWidth="1"/>
    <col min="12038" max="12043" width="7" style="100" customWidth="1"/>
    <col min="12044" max="12044" width="9.85546875" style="100" customWidth="1"/>
    <col min="12045" max="12045" width="4.140625" style="100" customWidth="1"/>
    <col min="12046" max="12048" width="7" style="100" customWidth="1"/>
    <col min="12049" max="12049" width="4.85546875" style="100" customWidth="1"/>
    <col min="12050" max="12051" width="5" style="100" customWidth="1"/>
    <col min="12052" max="12052" width="5.140625" style="100" customWidth="1"/>
    <col min="12053" max="12053" width="6.5703125" style="100" customWidth="1"/>
    <col min="12054" max="12054" width="8.85546875" style="100" customWidth="1"/>
    <col min="12055" max="12055" width="3.140625" style="100" customWidth="1"/>
    <col min="12056" max="12056" width="10.140625" style="100" customWidth="1"/>
    <col min="12057" max="12059" width="4.42578125" style="100" customWidth="1"/>
    <col min="12060" max="12288" width="12.5703125" style="100"/>
    <col min="12289" max="12289" width="2.28515625" style="100" customWidth="1"/>
    <col min="12290" max="12290" width="11.42578125" style="100" customWidth="1"/>
    <col min="12291" max="12292" width="12.85546875" style="100" customWidth="1"/>
    <col min="12293" max="12293" width="0.7109375" style="100" customWidth="1"/>
    <col min="12294" max="12299" width="7" style="100" customWidth="1"/>
    <col min="12300" max="12300" width="9.85546875" style="100" customWidth="1"/>
    <col min="12301" max="12301" width="4.140625" style="100" customWidth="1"/>
    <col min="12302" max="12304" width="7" style="100" customWidth="1"/>
    <col min="12305" max="12305" width="4.85546875" style="100" customWidth="1"/>
    <col min="12306" max="12307" width="5" style="100" customWidth="1"/>
    <col min="12308" max="12308" width="5.140625" style="100" customWidth="1"/>
    <col min="12309" max="12309" width="6.5703125" style="100" customWidth="1"/>
    <col min="12310" max="12310" width="8.85546875" style="100" customWidth="1"/>
    <col min="12311" max="12311" width="3.140625" style="100" customWidth="1"/>
    <col min="12312" max="12312" width="10.140625" style="100" customWidth="1"/>
    <col min="12313" max="12315" width="4.42578125" style="100" customWidth="1"/>
    <col min="12316" max="12544" width="12.5703125" style="100"/>
    <col min="12545" max="12545" width="2.28515625" style="100" customWidth="1"/>
    <col min="12546" max="12546" width="11.42578125" style="100" customWidth="1"/>
    <col min="12547" max="12548" width="12.85546875" style="100" customWidth="1"/>
    <col min="12549" max="12549" width="0.7109375" style="100" customWidth="1"/>
    <col min="12550" max="12555" width="7" style="100" customWidth="1"/>
    <col min="12556" max="12556" width="9.85546875" style="100" customWidth="1"/>
    <col min="12557" max="12557" width="4.140625" style="100" customWidth="1"/>
    <col min="12558" max="12560" width="7" style="100" customWidth="1"/>
    <col min="12561" max="12561" width="4.85546875" style="100" customWidth="1"/>
    <col min="12562" max="12563" width="5" style="100" customWidth="1"/>
    <col min="12564" max="12564" width="5.140625" style="100" customWidth="1"/>
    <col min="12565" max="12565" width="6.5703125" style="100" customWidth="1"/>
    <col min="12566" max="12566" width="8.85546875" style="100" customWidth="1"/>
    <col min="12567" max="12567" width="3.140625" style="100" customWidth="1"/>
    <col min="12568" max="12568" width="10.140625" style="100" customWidth="1"/>
    <col min="12569" max="12571" width="4.42578125" style="100" customWidth="1"/>
    <col min="12572" max="12800" width="12.5703125" style="100"/>
    <col min="12801" max="12801" width="2.28515625" style="100" customWidth="1"/>
    <col min="12802" max="12802" width="11.42578125" style="100" customWidth="1"/>
    <col min="12803" max="12804" width="12.85546875" style="100" customWidth="1"/>
    <col min="12805" max="12805" width="0.7109375" style="100" customWidth="1"/>
    <col min="12806" max="12811" width="7" style="100" customWidth="1"/>
    <col min="12812" max="12812" width="9.85546875" style="100" customWidth="1"/>
    <col min="12813" max="12813" width="4.140625" style="100" customWidth="1"/>
    <col min="12814" max="12816" width="7" style="100" customWidth="1"/>
    <col min="12817" max="12817" width="4.85546875" style="100" customWidth="1"/>
    <col min="12818" max="12819" width="5" style="100" customWidth="1"/>
    <col min="12820" max="12820" width="5.140625" style="100" customWidth="1"/>
    <col min="12821" max="12821" width="6.5703125" style="100" customWidth="1"/>
    <col min="12822" max="12822" width="8.85546875" style="100" customWidth="1"/>
    <col min="12823" max="12823" width="3.140625" style="100" customWidth="1"/>
    <col min="12824" max="12824" width="10.140625" style="100" customWidth="1"/>
    <col min="12825" max="12827" width="4.42578125" style="100" customWidth="1"/>
    <col min="12828" max="13056" width="12.5703125" style="100"/>
    <col min="13057" max="13057" width="2.28515625" style="100" customWidth="1"/>
    <col min="13058" max="13058" width="11.42578125" style="100" customWidth="1"/>
    <col min="13059" max="13060" width="12.85546875" style="100" customWidth="1"/>
    <col min="13061" max="13061" width="0.7109375" style="100" customWidth="1"/>
    <col min="13062" max="13067" width="7" style="100" customWidth="1"/>
    <col min="13068" max="13068" width="9.85546875" style="100" customWidth="1"/>
    <col min="13069" max="13069" width="4.140625" style="100" customWidth="1"/>
    <col min="13070" max="13072" width="7" style="100" customWidth="1"/>
    <col min="13073" max="13073" width="4.85546875" style="100" customWidth="1"/>
    <col min="13074" max="13075" width="5" style="100" customWidth="1"/>
    <col min="13076" max="13076" width="5.140625" style="100" customWidth="1"/>
    <col min="13077" max="13077" width="6.5703125" style="100" customWidth="1"/>
    <col min="13078" max="13078" width="8.85546875" style="100" customWidth="1"/>
    <col min="13079" max="13079" width="3.140625" style="100" customWidth="1"/>
    <col min="13080" max="13080" width="10.140625" style="100" customWidth="1"/>
    <col min="13081" max="13083" width="4.42578125" style="100" customWidth="1"/>
    <col min="13084" max="13312" width="12.5703125" style="100"/>
    <col min="13313" max="13313" width="2.28515625" style="100" customWidth="1"/>
    <col min="13314" max="13314" width="11.42578125" style="100" customWidth="1"/>
    <col min="13315" max="13316" width="12.85546875" style="100" customWidth="1"/>
    <col min="13317" max="13317" width="0.7109375" style="100" customWidth="1"/>
    <col min="13318" max="13323" width="7" style="100" customWidth="1"/>
    <col min="13324" max="13324" width="9.85546875" style="100" customWidth="1"/>
    <col min="13325" max="13325" width="4.140625" style="100" customWidth="1"/>
    <col min="13326" max="13328" width="7" style="100" customWidth="1"/>
    <col min="13329" max="13329" width="4.85546875" style="100" customWidth="1"/>
    <col min="13330" max="13331" width="5" style="100" customWidth="1"/>
    <col min="13332" max="13332" width="5.140625" style="100" customWidth="1"/>
    <col min="13333" max="13333" width="6.5703125" style="100" customWidth="1"/>
    <col min="13334" max="13334" width="8.85546875" style="100" customWidth="1"/>
    <col min="13335" max="13335" width="3.140625" style="100" customWidth="1"/>
    <col min="13336" max="13336" width="10.140625" style="100" customWidth="1"/>
    <col min="13337" max="13339" width="4.42578125" style="100" customWidth="1"/>
    <col min="13340" max="13568" width="12.5703125" style="100"/>
    <col min="13569" max="13569" width="2.28515625" style="100" customWidth="1"/>
    <col min="13570" max="13570" width="11.42578125" style="100" customWidth="1"/>
    <col min="13571" max="13572" width="12.85546875" style="100" customWidth="1"/>
    <col min="13573" max="13573" width="0.7109375" style="100" customWidth="1"/>
    <col min="13574" max="13579" width="7" style="100" customWidth="1"/>
    <col min="13580" max="13580" width="9.85546875" style="100" customWidth="1"/>
    <col min="13581" max="13581" width="4.140625" style="100" customWidth="1"/>
    <col min="13582" max="13584" width="7" style="100" customWidth="1"/>
    <col min="13585" max="13585" width="4.85546875" style="100" customWidth="1"/>
    <col min="13586" max="13587" width="5" style="100" customWidth="1"/>
    <col min="13588" max="13588" width="5.140625" style="100" customWidth="1"/>
    <col min="13589" max="13589" width="6.5703125" style="100" customWidth="1"/>
    <col min="13590" max="13590" width="8.85546875" style="100" customWidth="1"/>
    <col min="13591" max="13591" width="3.140625" style="100" customWidth="1"/>
    <col min="13592" max="13592" width="10.140625" style="100" customWidth="1"/>
    <col min="13593" max="13595" width="4.42578125" style="100" customWidth="1"/>
    <col min="13596" max="13824" width="12.5703125" style="100"/>
    <col min="13825" max="13825" width="2.28515625" style="100" customWidth="1"/>
    <col min="13826" max="13826" width="11.42578125" style="100" customWidth="1"/>
    <col min="13827" max="13828" width="12.85546875" style="100" customWidth="1"/>
    <col min="13829" max="13829" width="0.7109375" style="100" customWidth="1"/>
    <col min="13830" max="13835" width="7" style="100" customWidth="1"/>
    <col min="13836" max="13836" width="9.85546875" style="100" customWidth="1"/>
    <col min="13837" max="13837" width="4.140625" style="100" customWidth="1"/>
    <col min="13838" max="13840" width="7" style="100" customWidth="1"/>
    <col min="13841" max="13841" width="4.85546875" style="100" customWidth="1"/>
    <col min="13842" max="13843" width="5" style="100" customWidth="1"/>
    <col min="13844" max="13844" width="5.140625" style="100" customWidth="1"/>
    <col min="13845" max="13845" width="6.5703125" style="100" customWidth="1"/>
    <col min="13846" max="13846" width="8.85546875" style="100" customWidth="1"/>
    <col min="13847" max="13847" width="3.140625" style="100" customWidth="1"/>
    <col min="13848" max="13848" width="10.140625" style="100" customWidth="1"/>
    <col min="13849" max="13851" width="4.42578125" style="100" customWidth="1"/>
    <col min="13852" max="14080" width="12.5703125" style="100"/>
    <col min="14081" max="14081" width="2.28515625" style="100" customWidth="1"/>
    <col min="14082" max="14082" width="11.42578125" style="100" customWidth="1"/>
    <col min="14083" max="14084" width="12.85546875" style="100" customWidth="1"/>
    <col min="14085" max="14085" width="0.7109375" style="100" customWidth="1"/>
    <col min="14086" max="14091" width="7" style="100" customWidth="1"/>
    <col min="14092" max="14092" width="9.85546875" style="100" customWidth="1"/>
    <col min="14093" max="14093" width="4.140625" style="100" customWidth="1"/>
    <col min="14094" max="14096" width="7" style="100" customWidth="1"/>
    <col min="14097" max="14097" width="4.85546875" style="100" customWidth="1"/>
    <col min="14098" max="14099" width="5" style="100" customWidth="1"/>
    <col min="14100" max="14100" width="5.140625" style="100" customWidth="1"/>
    <col min="14101" max="14101" width="6.5703125" style="100" customWidth="1"/>
    <col min="14102" max="14102" width="8.85546875" style="100" customWidth="1"/>
    <col min="14103" max="14103" width="3.140625" style="100" customWidth="1"/>
    <col min="14104" max="14104" width="10.140625" style="100" customWidth="1"/>
    <col min="14105" max="14107" width="4.42578125" style="100" customWidth="1"/>
    <col min="14108" max="14336" width="12.5703125" style="100"/>
    <col min="14337" max="14337" width="2.28515625" style="100" customWidth="1"/>
    <col min="14338" max="14338" width="11.42578125" style="100" customWidth="1"/>
    <col min="14339" max="14340" width="12.85546875" style="100" customWidth="1"/>
    <col min="14341" max="14341" width="0.7109375" style="100" customWidth="1"/>
    <col min="14342" max="14347" width="7" style="100" customWidth="1"/>
    <col min="14348" max="14348" width="9.85546875" style="100" customWidth="1"/>
    <col min="14349" max="14349" width="4.140625" style="100" customWidth="1"/>
    <col min="14350" max="14352" width="7" style="100" customWidth="1"/>
    <col min="14353" max="14353" width="4.85546875" style="100" customWidth="1"/>
    <col min="14354" max="14355" width="5" style="100" customWidth="1"/>
    <col min="14356" max="14356" width="5.140625" style="100" customWidth="1"/>
    <col min="14357" max="14357" width="6.5703125" style="100" customWidth="1"/>
    <col min="14358" max="14358" width="8.85546875" style="100" customWidth="1"/>
    <col min="14359" max="14359" width="3.140625" style="100" customWidth="1"/>
    <col min="14360" max="14360" width="10.140625" style="100" customWidth="1"/>
    <col min="14361" max="14363" width="4.42578125" style="100" customWidth="1"/>
    <col min="14364" max="14592" width="12.5703125" style="100"/>
    <col min="14593" max="14593" width="2.28515625" style="100" customWidth="1"/>
    <col min="14594" max="14594" width="11.42578125" style="100" customWidth="1"/>
    <col min="14595" max="14596" width="12.85546875" style="100" customWidth="1"/>
    <col min="14597" max="14597" width="0.7109375" style="100" customWidth="1"/>
    <col min="14598" max="14603" width="7" style="100" customWidth="1"/>
    <col min="14604" max="14604" width="9.85546875" style="100" customWidth="1"/>
    <col min="14605" max="14605" width="4.140625" style="100" customWidth="1"/>
    <col min="14606" max="14608" width="7" style="100" customWidth="1"/>
    <col min="14609" max="14609" width="4.85546875" style="100" customWidth="1"/>
    <col min="14610" max="14611" width="5" style="100" customWidth="1"/>
    <col min="14612" max="14612" width="5.140625" style="100" customWidth="1"/>
    <col min="14613" max="14613" width="6.5703125" style="100" customWidth="1"/>
    <col min="14614" max="14614" width="8.85546875" style="100" customWidth="1"/>
    <col min="14615" max="14615" width="3.140625" style="100" customWidth="1"/>
    <col min="14616" max="14616" width="10.140625" style="100" customWidth="1"/>
    <col min="14617" max="14619" width="4.42578125" style="100" customWidth="1"/>
    <col min="14620" max="14848" width="12.5703125" style="100"/>
    <col min="14849" max="14849" width="2.28515625" style="100" customWidth="1"/>
    <col min="14850" max="14850" width="11.42578125" style="100" customWidth="1"/>
    <col min="14851" max="14852" width="12.85546875" style="100" customWidth="1"/>
    <col min="14853" max="14853" width="0.7109375" style="100" customWidth="1"/>
    <col min="14854" max="14859" width="7" style="100" customWidth="1"/>
    <col min="14860" max="14860" width="9.85546875" style="100" customWidth="1"/>
    <col min="14861" max="14861" width="4.140625" style="100" customWidth="1"/>
    <col min="14862" max="14864" width="7" style="100" customWidth="1"/>
    <col min="14865" max="14865" width="4.85546875" style="100" customWidth="1"/>
    <col min="14866" max="14867" width="5" style="100" customWidth="1"/>
    <col min="14868" max="14868" width="5.140625" style="100" customWidth="1"/>
    <col min="14869" max="14869" width="6.5703125" style="100" customWidth="1"/>
    <col min="14870" max="14870" width="8.85546875" style="100" customWidth="1"/>
    <col min="14871" max="14871" width="3.140625" style="100" customWidth="1"/>
    <col min="14872" max="14872" width="10.140625" style="100" customWidth="1"/>
    <col min="14873" max="14875" width="4.42578125" style="100" customWidth="1"/>
    <col min="14876" max="15104" width="12.5703125" style="100"/>
    <col min="15105" max="15105" width="2.28515625" style="100" customWidth="1"/>
    <col min="15106" max="15106" width="11.42578125" style="100" customWidth="1"/>
    <col min="15107" max="15108" width="12.85546875" style="100" customWidth="1"/>
    <col min="15109" max="15109" width="0.7109375" style="100" customWidth="1"/>
    <col min="15110" max="15115" width="7" style="100" customWidth="1"/>
    <col min="15116" max="15116" width="9.85546875" style="100" customWidth="1"/>
    <col min="15117" max="15117" width="4.140625" style="100" customWidth="1"/>
    <col min="15118" max="15120" width="7" style="100" customWidth="1"/>
    <col min="15121" max="15121" width="4.85546875" style="100" customWidth="1"/>
    <col min="15122" max="15123" width="5" style="100" customWidth="1"/>
    <col min="15124" max="15124" width="5.140625" style="100" customWidth="1"/>
    <col min="15125" max="15125" width="6.5703125" style="100" customWidth="1"/>
    <col min="15126" max="15126" width="8.85546875" style="100" customWidth="1"/>
    <col min="15127" max="15127" width="3.140625" style="100" customWidth="1"/>
    <col min="15128" max="15128" width="10.140625" style="100" customWidth="1"/>
    <col min="15129" max="15131" width="4.42578125" style="100" customWidth="1"/>
    <col min="15132" max="15360" width="12.5703125" style="100"/>
    <col min="15361" max="15361" width="2.28515625" style="100" customWidth="1"/>
    <col min="15362" max="15362" width="11.42578125" style="100" customWidth="1"/>
    <col min="15363" max="15364" width="12.85546875" style="100" customWidth="1"/>
    <col min="15365" max="15365" width="0.7109375" style="100" customWidth="1"/>
    <col min="15366" max="15371" width="7" style="100" customWidth="1"/>
    <col min="15372" max="15372" width="9.85546875" style="100" customWidth="1"/>
    <col min="15373" max="15373" width="4.140625" style="100" customWidth="1"/>
    <col min="15374" max="15376" width="7" style="100" customWidth="1"/>
    <col min="15377" max="15377" width="4.85546875" style="100" customWidth="1"/>
    <col min="15378" max="15379" width="5" style="100" customWidth="1"/>
    <col min="15380" max="15380" width="5.140625" style="100" customWidth="1"/>
    <col min="15381" max="15381" width="6.5703125" style="100" customWidth="1"/>
    <col min="15382" max="15382" width="8.85546875" style="100" customWidth="1"/>
    <col min="15383" max="15383" width="3.140625" style="100" customWidth="1"/>
    <col min="15384" max="15384" width="10.140625" style="100" customWidth="1"/>
    <col min="15385" max="15387" width="4.42578125" style="100" customWidth="1"/>
    <col min="15388" max="15616" width="12.5703125" style="100"/>
    <col min="15617" max="15617" width="2.28515625" style="100" customWidth="1"/>
    <col min="15618" max="15618" width="11.42578125" style="100" customWidth="1"/>
    <col min="15619" max="15620" width="12.85546875" style="100" customWidth="1"/>
    <col min="15621" max="15621" width="0.7109375" style="100" customWidth="1"/>
    <col min="15622" max="15627" width="7" style="100" customWidth="1"/>
    <col min="15628" max="15628" width="9.85546875" style="100" customWidth="1"/>
    <col min="15629" max="15629" width="4.140625" style="100" customWidth="1"/>
    <col min="15630" max="15632" width="7" style="100" customWidth="1"/>
    <col min="15633" max="15633" width="4.85546875" style="100" customWidth="1"/>
    <col min="15634" max="15635" width="5" style="100" customWidth="1"/>
    <col min="15636" max="15636" width="5.140625" style="100" customWidth="1"/>
    <col min="15637" max="15637" width="6.5703125" style="100" customWidth="1"/>
    <col min="15638" max="15638" width="8.85546875" style="100" customWidth="1"/>
    <col min="15639" max="15639" width="3.140625" style="100" customWidth="1"/>
    <col min="15640" max="15640" width="10.140625" style="100" customWidth="1"/>
    <col min="15641" max="15643" width="4.42578125" style="100" customWidth="1"/>
    <col min="15644" max="15872" width="12.5703125" style="100"/>
    <col min="15873" max="15873" width="2.28515625" style="100" customWidth="1"/>
    <col min="15874" max="15874" width="11.42578125" style="100" customWidth="1"/>
    <col min="15875" max="15876" width="12.85546875" style="100" customWidth="1"/>
    <col min="15877" max="15877" width="0.7109375" style="100" customWidth="1"/>
    <col min="15878" max="15883" width="7" style="100" customWidth="1"/>
    <col min="15884" max="15884" width="9.85546875" style="100" customWidth="1"/>
    <col min="15885" max="15885" width="4.140625" style="100" customWidth="1"/>
    <col min="15886" max="15888" width="7" style="100" customWidth="1"/>
    <col min="15889" max="15889" width="4.85546875" style="100" customWidth="1"/>
    <col min="15890" max="15891" width="5" style="100" customWidth="1"/>
    <col min="15892" max="15892" width="5.140625" style="100" customWidth="1"/>
    <col min="15893" max="15893" width="6.5703125" style="100" customWidth="1"/>
    <col min="15894" max="15894" width="8.85546875" style="100" customWidth="1"/>
    <col min="15895" max="15895" width="3.140625" style="100" customWidth="1"/>
    <col min="15896" max="15896" width="10.140625" style="100" customWidth="1"/>
    <col min="15897" max="15899" width="4.42578125" style="100" customWidth="1"/>
    <col min="15900" max="16128" width="12.5703125" style="100"/>
    <col min="16129" max="16129" width="2.28515625" style="100" customWidth="1"/>
    <col min="16130" max="16130" width="11.42578125" style="100" customWidth="1"/>
    <col min="16131" max="16132" width="12.85546875" style="100" customWidth="1"/>
    <col min="16133" max="16133" width="0.7109375" style="100" customWidth="1"/>
    <col min="16134" max="16139" width="7" style="100" customWidth="1"/>
    <col min="16140" max="16140" width="9.85546875" style="100" customWidth="1"/>
    <col min="16141" max="16141" width="4.140625" style="100" customWidth="1"/>
    <col min="16142" max="16144" width="7" style="100" customWidth="1"/>
    <col min="16145" max="16145" width="4.85546875" style="100" customWidth="1"/>
    <col min="16146" max="16147" width="5" style="100" customWidth="1"/>
    <col min="16148" max="16148" width="5.140625" style="100" customWidth="1"/>
    <col min="16149" max="16149" width="6.5703125" style="100" customWidth="1"/>
    <col min="16150" max="16150" width="8.85546875" style="100" customWidth="1"/>
    <col min="16151" max="16151" width="3.140625" style="100" customWidth="1"/>
    <col min="16152" max="16152" width="10.140625" style="100" customWidth="1"/>
    <col min="16153" max="16155" width="4.42578125" style="100" customWidth="1"/>
    <col min="16156" max="16384" width="12.5703125" style="100"/>
  </cols>
  <sheetData>
    <row r="1" spans="1:27" ht="24.95" customHeight="1" x14ac:dyDescent="0.15">
      <c r="A1" s="414" t="s">
        <v>80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</row>
    <row r="2" spans="1:27" ht="24.9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7" ht="24.9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7" ht="24.9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7" ht="24.95" customHeight="1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7" ht="24.95" customHeight="1" x14ac:dyDescent="0.15">
      <c r="A6" s="415"/>
      <c r="B6" s="415"/>
      <c r="C6" s="415"/>
      <c r="D6" s="415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416" t="s">
        <v>81</v>
      </c>
      <c r="S6" s="416"/>
      <c r="T6" s="416"/>
      <c r="U6" s="416"/>
      <c r="V6" s="416"/>
      <c r="W6" s="416"/>
      <c r="X6" s="416"/>
      <c r="Y6" s="416"/>
      <c r="Z6" s="416"/>
      <c r="AA6" s="102"/>
    </row>
    <row r="7" spans="1:27" ht="24.95" customHeight="1" x14ac:dyDescent="0.25">
      <c r="A7" s="417" t="s">
        <v>82</v>
      </c>
      <c r="B7" s="417"/>
      <c r="C7" s="417"/>
      <c r="D7" s="417"/>
      <c r="E7" s="417"/>
      <c r="F7" s="417"/>
      <c r="G7" s="401" t="s">
        <v>83</v>
      </c>
      <c r="H7" s="401"/>
      <c r="I7" s="401"/>
      <c r="J7" s="401"/>
      <c r="K7" s="401"/>
      <c r="L7" s="401"/>
      <c r="M7" s="401"/>
      <c r="N7" s="401"/>
      <c r="O7" s="401"/>
      <c r="P7" s="401"/>
      <c r="Q7" s="418" t="s">
        <v>84</v>
      </c>
      <c r="R7" s="418"/>
      <c r="S7" s="418"/>
      <c r="T7" s="418"/>
      <c r="U7" s="103"/>
      <c r="V7" s="103"/>
      <c r="W7" s="103"/>
      <c r="X7" s="417" t="s">
        <v>85</v>
      </c>
      <c r="Y7" s="417"/>
      <c r="Z7" s="417"/>
      <c r="AA7" s="417"/>
    </row>
    <row r="8" spans="1:27" ht="24.95" customHeight="1" x14ac:dyDescent="0.15">
      <c r="A8" s="419" t="s">
        <v>86</v>
      </c>
      <c r="B8" s="419"/>
      <c r="C8" s="419"/>
      <c r="D8" s="419"/>
      <c r="E8" s="419"/>
      <c r="F8" s="419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102"/>
      <c r="R8" s="399" t="s">
        <v>87</v>
      </c>
      <c r="S8" s="399"/>
      <c r="T8" s="399"/>
      <c r="U8" s="399"/>
      <c r="V8" s="399"/>
      <c r="W8" s="399"/>
      <c r="X8" s="399"/>
      <c r="Y8" s="399"/>
      <c r="Z8" s="399"/>
      <c r="AA8" s="102"/>
    </row>
    <row r="9" spans="1:27" ht="24.95" customHeight="1" x14ac:dyDescent="0.15">
      <c r="A9" s="399"/>
      <c r="B9" s="399"/>
      <c r="C9" s="399"/>
      <c r="D9" s="102"/>
      <c r="E9" s="102"/>
      <c r="F9" s="102"/>
      <c r="G9" s="400" t="s">
        <v>88</v>
      </c>
      <c r="H9" s="400"/>
      <c r="I9" s="400"/>
      <c r="J9" s="400"/>
      <c r="K9" s="400"/>
      <c r="L9" s="400"/>
      <c r="M9" s="400"/>
      <c r="N9" s="400"/>
      <c r="O9" s="400"/>
      <c r="P9" s="400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ht="24.95" customHeight="1" x14ac:dyDescent="0.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15.95" customHeight="1" x14ac:dyDescent="0.15">
      <c r="A11" s="102"/>
      <c r="B11" s="413" t="s">
        <v>89</v>
      </c>
      <c r="C11" s="413"/>
      <c r="D11" s="413"/>
      <c r="E11" s="104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</row>
    <row r="12" spans="1:27" ht="15.95" customHeight="1" x14ac:dyDescent="0.15">
      <c r="A12" s="102"/>
      <c r="B12" s="421" t="s">
        <v>90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</row>
    <row r="13" spans="1:27" ht="15.95" customHeight="1" x14ac:dyDescent="0.15">
      <c r="A13" s="102"/>
      <c r="B13" s="421" t="s">
        <v>314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</row>
    <row r="14" spans="1:27" ht="15.95" customHeight="1" x14ac:dyDescent="0.15">
      <c r="A14" s="102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</row>
    <row r="15" spans="1:27" ht="15.95" customHeight="1" x14ac:dyDescent="0.15">
      <c r="A15" s="102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</row>
    <row r="16" spans="1:27" ht="15.95" customHeight="1" x14ac:dyDescent="0.2">
      <c r="A16" s="102"/>
      <c r="B16" s="424" t="s">
        <v>91</v>
      </c>
      <c r="C16" s="425"/>
      <c r="D16" s="425"/>
      <c r="E16" s="425"/>
      <c r="F16" s="425"/>
      <c r="G16" s="425"/>
      <c r="H16" s="425"/>
      <c r="I16" s="425"/>
      <c r="J16" s="425"/>
      <c r="K16" s="426"/>
      <c r="L16" s="102"/>
      <c r="M16" s="412" t="s">
        <v>92</v>
      </c>
      <c r="N16" s="412"/>
      <c r="O16" s="412"/>
      <c r="P16" s="412"/>
      <c r="Q16" s="412"/>
      <c r="R16" s="422">
        <v>2021</v>
      </c>
      <c r="S16" s="422"/>
      <c r="T16" s="422"/>
      <c r="U16" s="102"/>
      <c r="V16" s="102"/>
      <c r="W16" s="102"/>
      <c r="X16" s="102"/>
      <c r="Y16" s="102"/>
      <c r="Z16" s="102"/>
      <c r="AA16" s="102"/>
    </row>
    <row r="17" spans="1:28" ht="15.95" customHeight="1" x14ac:dyDescent="0.15">
      <c r="A17" s="102"/>
      <c r="B17" s="427"/>
      <c r="C17" s="428"/>
      <c r="D17" s="428"/>
      <c r="E17" s="428"/>
      <c r="F17" s="428"/>
      <c r="G17" s="428"/>
      <c r="H17" s="428"/>
      <c r="I17" s="428"/>
      <c r="J17" s="428"/>
      <c r="K17" s="429"/>
      <c r="L17" s="102"/>
      <c r="M17" s="430" t="s">
        <v>93</v>
      </c>
      <c r="N17" s="430"/>
      <c r="O17" s="430"/>
      <c r="P17" s="430"/>
      <c r="Q17" s="430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8" ht="15.95" customHeight="1" x14ac:dyDescent="0.15">
      <c r="A18" s="102"/>
      <c r="B18" s="405" t="s">
        <v>313</v>
      </c>
      <c r="C18" s="405"/>
      <c r="D18" s="405"/>
      <c r="E18" s="405"/>
      <c r="F18" s="405"/>
      <c r="G18" s="405"/>
      <c r="H18" s="405"/>
      <c r="I18" s="405"/>
      <c r="J18" s="405"/>
      <c r="K18" s="405"/>
      <c r="L18" s="102"/>
      <c r="M18" s="406" t="s">
        <v>94</v>
      </c>
      <c r="N18" s="406"/>
      <c r="O18" s="406"/>
      <c r="P18" s="406"/>
      <c r="Q18" s="406"/>
      <c r="R18" s="105">
        <v>76</v>
      </c>
      <c r="S18" s="105"/>
      <c r="T18" s="105"/>
      <c r="U18" s="106"/>
      <c r="V18" s="106"/>
      <c r="W18" s="106"/>
      <c r="X18" s="106"/>
      <c r="Y18" s="106"/>
      <c r="Z18" s="106"/>
      <c r="AA18" s="106"/>
      <c r="AB18" s="107"/>
    </row>
    <row r="19" spans="1:28" ht="15.95" customHeight="1" x14ac:dyDescent="0.15">
      <c r="A19" s="102"/>
      <c r="B19" s="405" t="s">
        <v>412</v>
      </c>
      <c r="C19" s="405"/>
      <c r="D19" s="405"/>
      <c r="E19" s="405"/>
      <c r="F19" s="405"/>
      <c r="G19" s="405"/>
      <c r="H19" s="405"/>
      <c r="I19" s="405"/>
      <c r="J19" s="405"/>
      <c r="K19" s="405"/>
      <c r="L19" s="102"/>
      <c r="M19" s="406"/>
      <c r="N19" s="406"/>
      <c r="O19" s="406"/>
      <c r="P19" s="406"/>
      <c r="Q19" s="406"/>
      <c r="R19" s="407">
        <v>43136</v>
      </c>
      <c r="S19" s="408"/>
      <c r="T19" s="408"/>
      <c r="U19" s="102"/>
      <c r="V19" s="102"/>
      <c r="W19" s="102"/>
      <c r="X19" s="102"/>
      <c r="Y19" s="102"/>
      <c r="Z19" s="102"/>
      <c r="AA19" s="102"/>
      <c r="AB19" s="107"/>
    </row>
    <row r="20" spans="1:28" ht="15.95" customHeight="1" x14ac:dyDescent="0.15">
      <c r="A20" s="102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2"/>
      <c r="M20" s="109"/>
      <c r="N20" s="109"/>
      <c r="O20" s="109"/>
      <c r="P20" s="109"/>
      <c r="Q20" s="109"/>
      <c r="R20" s="110"/>
      <c r="S20" s="110"/>
      <c r="T20" s="110"/>
      <c r="U20" s="102"/>
      <c r="V20" s="102"/>
      <c r="W20" s="102"/>
      <c r="X20" s="102"/>
      <c r="Y20" s="102"/>
      <c r="Z20" s="102"/>
      <c r="AA20" s="102"/>
    </row>
    <row r="21" spans="1:28" ht="15.95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</row>
    <row r="22" spans="1:28" ht="15.95" customHeight="1" x14ac:dyDescent="0.15">
      <c r="A22" s="409" t="s">
        <v>95</v>
      </c>
      <c r="B22" s="409"/>
      <c r="C22" s="409"/>
      <c r="D22" s="409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8" ht="15.95" customHeight="1" x14ac:dyDescent="0.2">
      <c r="A23" s="410" t="s">
        <v>96</v>
      </c>
      <c r="B23" s="410"/>
      <c r="C23" s="410"/>
      <c r="D23" s="410"/>
      <c r="E23" s="410"/>
      <c r="F23" s="410"/>
      <c r="G23" s="410"/>
      <c r="H23" s="411"/>
      <c r="I23" s="411"/>
      <c r="J23" s="411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</row>
    <row r="24" spans="1:28" ht="15.95" customHeight="1" x14ac:dyDescent="0.2">
      <c r="A24" s="402" t="s">
        <v>97</v>
      </c>
      <c r="B24" s="402"/>
      <c r="C24" s="402"/>
      <c r="D24" s="402"/>
      <c r="E24" s="402"/>
      <c r="F24" s="402"/>
      <c r="G24" s="402"/>
      <c r="H24" s="403"/>
      <c r="I24" s="403"/>
      <c r="J24" s="403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111"/>
      <c r="V24" s="111"/>
      <c r="W24" s="111"/>
      <c r="X24" s="111"/>
      <c r="Y24" s="111"/>
      <c r="Z24" s="111"/>
      <c r="AA24" s="111"/>
    </row>
    <row r="25" spans="1:28" ht="15.95" customHeight="1" x14ac:dyDescent="0.15"/>
    <row r="26" spans="1:28" ht="15.95" customHeight="1" x14ac:dyDescent="0.15"/>
    <row r="27" spans="1:28" ht="15.95" customHeight="1" x14ac:dyDescent="0.15"/>
    <row r="28" spans="1:28" ht="15.95" customHeight="1" x14ac:dyDescent="0.15"/>
    <row r="29" spans="1:28" ht="15.95" customHeight="1" x14ac:dyDescent="0.15"/>
    <row r="30" spans="1:28" ht="15.95" customHeight="1" x14ac:dyDescent="0.15"/>
    <row r="31" spans="1:28" ht="15.95" customHeight="1" x14ac:dyDescent="0.15"/>
    <row r="32" spans="1:28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</sheetData>
  <mergeCells count="33">
    <mergeCell ref="A24:G24"/>
    <mergeCell ref="H24:J24"/>
    <mergeCell ref="K24:T24"/>
    <mergeCell ref="B18:K18"/>
    <mergeCell ref="M18:Q19"/>
    <mergeCell ref="B19:K19"/>
    <mergeCell ref="R19:T19"/>
    <mergeCell ref="A22:D22"/>
    <mergeCell ref="A23:G23"/>
    <mergeCell ref="H23:J23"/>
    <mergeCell ref="K23:AA23"/>
    <mergeCell ref="B14:AA14"/>
    <mergeCell ref="B15:AA15"/>
    <mergeCell ref="B16:K17"/>
    <mergeCell ref="M16:Q16"/>
    <mergeCell ref="R16:T16"/>
    <mergeCell ref="M17:Q17"/>
    <mergeCell ref="B13:AA13"/>
    <mergeCell ref="A1:Y1"/>
    <mergeCell ref="A6:D6"/>
    <mergeCell ref="R6:Z6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График</vt:lpstr>
      <vt:lpstr>План</vt:lpstr>
      <vt:lpstr>Компетенции </vt:lpstr>
      <vt:lpstr>Компетенции (2) </vt:lpstr>
      <vt:lpstr>Свод</vt:lpstr>
      <vt:lpstr>архив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2023-02-02T14:29:39Z</dcterms:modified>
</cp:coreProperties>
</file>